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 firstSheet="2" activeTab="2"/>
  </bookViews>
  <sheets>
    <sheet name="Hoja1" sheetId="1" state="hidden" r:id="rId1"/>
    <sheet name="POA" sheetId="11" state="hidden" r:id="rId2"/>
    <sheet name="POA 2022" sheetId="9" r:id="rId3"/>
    <sheet name="POA 2022 FONDO IV" sheetId="12" r:id="rId4"/>
    <sheet name="localidades" sheetId="2" state="hidden" r:id="rId5"/>
  </sheets>
  <definedNames>
    <definedName name="_xlnm.Print_Area" localSheetId="0">Hoja1!$A$1:$Q$30</definedName>
    <definedName name="_xlnm.Print_Area" localSheetId="2">'POA 2022'!$A$2:$U$36</definedName>
    <definedName name="_xlnm.Print_Area" localSheetId="3">'POA 2022 FONDO IV'!$A$2:$U$12</definedName>
    <definedName name="_xlnm.Print_Titles" localSheetId="2">'POA 2022'!$2:$2</definedName>
    <definedName name="_xlnm.Print_Titles" localSheetId="3">'POA 2022 FONDO IV'!$2:$2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9" l="1"/>
  <c r="M29" i="9"/>
  <c r="M28" i="9"/>
  <c r="M27" i="9"/>
  <c r="N26" i="9"/>
  <c r="M26" i="9" s="1"/>
  <c r="D26" i="9"/>
  <c r="M13" i="9"/>
  <c r="M10" i="12" l="1"/>
  <c r="M9" i="12"/>
  <c r="M8" i="12"/>
  <c r="M5" i="12"/>
  <c r="S11" i="12"/>
  <c r="R11" i="12"/>
  <c r="Q11" i="12"/>
  <c r="P11" i="12"/>
  <c r="O11" i="12"/>
  <c r="O15" i="12" s="1"/>
  <c r="S35" i="9"/>
  <c r="R35" i="9"/>
  <c r="Q35" i="9"/>
  <c r="D34" i="9"/>
  <c r="N32" i="9"/>
  <c r="M32" i="9" s="1"/>
  <c r="D32" i="9"/>
  <c r="N31" i="9"/>
  <c r="M31" i="9" s="1"/>
  <c r="D31" i="9"/>
  <c r="N25" i="9"/>
  <c r="M25" i="9" s="1"/>
  <c r="D25" i="9"/>
  <c r="N5" i="9"/>
  <c r="M5" i="9" s="1"/>
  <c r="D5" i="9"/>
  <c r="N24" i="9"/>
  <c r="M24" i="9" s="1"/>
  <c r="D24" i="9"/>
  <c r="N12" i="9"/>
  <c r="M12" i="9" s="1"/>
  <c r="D12" i="9"/>
  <c r="N9" i="9"/>
  <c r="M9" i="9" s="1"/>
  <c r="D9" i="9"/>
  <c r="N15" i="9"/>
  <c r="M15" i="9" s="1"/>
  <c r="D15" i="9"/>
  <c r="N8" i="9"/>
  <c r="M8" i="9" s="1"/>
  <c r="D8" i="9"/>
  <c r="N7" i="9"/>
  <c r="M7" i="9" s="1"/>
  <c r="D7" i="9"/>
  <c r="N22" i="9"/>
  <c r="M22" i="9" s="1"/>
  <c r="D22" i="9"/>
  <c r="N21" i="9"/>
  <c r="M21" i="9" s="1"/>
  <c r="D21" i="9"/>
  <c r="N4" i="9"/>
  <c r="D4" i="9"/>
  <c r="B28" i="11"/>
  <c r="D29" i="11" s="1"/>
  <c r="D32" i="11" s="1"/>
  <c r="B23" i="11"/>
  <c r="B17" i="11"/>
  <c r="D15" i="11"/>
  <c r="B3" i="11"/>
  <c r="A31" i="11"/>
  <c r="D26" i="11"/>
  <c r="D20" i="11"/>
  <c r="N34" i="9" l="1"/>
  <c r="M34" i="9" s="1"/>
  <c r="N11" i="12"/>
  <c r="M11" i="12"/>
  <c r="D34" i="11"/>
  <c r="F15" i="11"/>
  <c r="G7" i="11" s="1"/>
  <c r="B31" i="11"/>
  <c r="N35" i="9" l="1"/>
  <c r="F34" i="11"/>
  <c r="P35" i="9"/>
  <c r="M4" i="9" l="1"/>
  <c r="M35" i="9" s="1"/>
  <c r="G9" i="1" l="1"/>
  <c r="G11" i="1" l="1"/>
  <c r="I15" i="1" l="1"/>
  <c r="F11" i="1"/>
  <c r="G10" i="1"/>
  <c r="F10" i="1"/>
  <c r="F9" i="1"/>
  <c r="G8" i="1"/>
  <c r="F8" i="1"/>
  <c r="G15" i="1" l="1"/>
  <c r="G20" i="1" s="1"/>
  <c r="H26" i="1" s="1"/>
</calcChain>
</file>

<file path=xl/sharedStrings.xml><?xml version="1.0" encoding="utf-8"?>
<sst xmlns="http://schemas.openxmlformats.org/spreadsheetml/2006/main" count="430" uniqueCount="159">
  <si>
    <t>H AYUNTAMIENTO DE ALVARO OBREGON 2021-2024</t>
  </si>
  <si>
    <t>DIRECCION DE DESARROLLO URBANO Y OBRAS PUBLICAS</t>
  </si>
  <si>
    <t>PROGRAMA DE OBRAS CON CARGO AL FONDO III RAMO 33</t>
  </si>
  <si>
    <t>EJERCICIO FISCAL 2021</t>
  </si>
  <si>
    <t>DEL 01 DE SEPTIEMBRE AL 31 DE DICIEMBRE 2021</t>
  </si>
  <si>
    <t>PROYECTOS DE INCIDENCIA DIRECTA</t>
  </si>
  <si>
    <t>LOCALIDAD</t>
  </si>
  <si>
    <t>NOMBRE DE LA OBRA</t>
  </si>
  <si>
    <t>UNIDAD</t>
  </si>
  <si>
    <t>CANTIDAD</t>
  </si>
  <si>
    <t>No. BENEFICIARIOS</t>
  </si>
  <si>
    <t>COSTO</t>
  </si>
  <si>
    <t>APORTACION ESTATAL</t>
  </si>
  <si>
    <t>APORTACION MUNICIPAL</t>
  </si>
  <si>
    <t>BENEFICIARIOS</t>
  </si>
  <si>
    <t>RUBRO</t>
  </si>
  <si>
    <t>SUB CLASIFICACION DEL PROYECTO</t>
  </si>
  <si>
    <t>MODALIDAD DEL PROYECTO</t>
  </si>
  <si>
    <t>INCIDENCIA</t>
  </si>
  <si>
    <t>CLASIFICACION SEGÚN REZAGO</t>
  </si>
  <si>
    <t>MODO DE EJECUCION</t>
  </si>
  <si>
    <t>PISO</t>
  </si>
  <si>
    <t>MEV</t>
  </si>
  <si>
    <t>MEJORAMIENTO DE VIVIENDA</t>
  </si>
  <si>
    <t>REHABILITACION</t>
  </si>
  <si>
    <t>DIRECTA</t>
  </si>
  <si>
    <t>ADMON</t>
  </si>
  <si>
    <t>TECHO</t>
  </si>
  <si>
    <t>BAÑO</t>
  </si>
  <si>
    <t>CONSTRUCCION</t>
  </si>
  <si>
    <t>PROGRAMA MEJORAMIENTO DE BAÑOS VARIAS LOCALIDADES, ALVARO OBREGON "CALENTADORES SOLARES".</t>
  </si>
  <si>
    <t>PZA</t>
  </si>
  <si>
    <t>MEJORAMIENTO</t>
  </si>
  <si>
    <t>CONTRATO</t>
  </si>
  <si>
    <t>SINGUIO</t>
  </si>
  <si>
    <t>ML</t>
  </si>
  <si>
    <t>APO</t>
  </si>
  <si>
    <t>AGUA POTABLE</t>
  </si>
  <si>
    <t>AMPLIACION</t>
  </si>
  <si>
    <t>ALVARO OBREGON</t>
  </si>
  <si>
    <t>SUBTOTAL</t>
  </si>
  <si>
    <t>GASTOS INDIRECTOS</t>
  </si>
  <si>
    <t>PARTIDA</t>
  </si>
  <si>
    <t>APROBADO</t>
  </si>
  <si>
    <t>EJERCIDO</t>
  </si>
  <si>
    <t>TOTAL APROBADO POA 2021</t>
  </si>
  <si>
    <t>TOTAL EJERCIDO POA ADMIN 18-21</t>
  </si>
  <si>
    <t>POR EJERCER 01 SEP-31 DIC 2021</t>
  </si>
  <si>
    <t>ZAP</t>
  </si>
  <si>
    <t>POZO</t>
  </si>
  <si>
    <t>CABECERA MUNICIPAL</t>
  </si>
  <si>
    <t>AMPLIACION DE LA RED DE AGUA POTABLE EN CALLE FRANCISCO I MADERO, DE LA COLONIA SAN MIGUEL, LOC. DE SINGUIO</t>
  </si>
  <si>
    <t>VARIAS</t>
  </si>
  <si>
    <t>2 MAYOR REZAGO</t>
  </si>
  <si>
    <t>PROGRAMA DE TECHOS FIRMES, EN VARIAS LOCALIDADES DEL MUNICIPIO DE ALVARO OBREGON</t>
  </si>
  <si>
    <t xml:space="preserve">PROGRAMA DE CUARTOS PARA BAÑO, EN VARIAS LOCALIDADES DEL MUNICIPIO DE ALVARO OBREGON                </t>
  </si>
  <si>
    <t>N.o</t>
  </si>
  <si>
    <t>OP-AO-01-2021</t>
  </si>
  <si>
    <t>OP-AO-02-2021</t>
  </si>
  <si>
    <t>OP-AO-AD-03-2021</t>
  </si>
  <si>
    <t>OP-AO-04-2021</t>
  </si>
  <si>
    <t>OP-AO-AD-05-2021</t>
  </si>
  <si>
    <t>OP-AO-06-2021</t>
  </si>
  <si>
    <t>DIRECTOS</t>
  </si>
  <si>
    <t>COMPLEMENTARIOS</t>
  </si>
  <si>
    <t>INDIRECTOS</t>
  </si>
  <si>
    <t>CONSTRUCCION DE PROGRAMA DE PISOS FIRMES, EN VARIAS LOCALIDADES DEL MUNICIPIO DE ALVARO OBREGON</t>
  </si>
  <si>
    <t>Colonia Bellavista</t>
  </si>
  <si>
    <t>Colonia Loma Larga</t>
  </si>
  <si>
    <t>Fraccionamiento Los Sauces</t>
  </si>
  <si>
    <t>Colonia Vista Bella</t>
  </si>
  <si>
    <t>Pueblo Álvaro Obregón</t>
  </si>
  <si>
    <t>Pueblo Singuio</t>
  </si>
  <si>
    <t>Rancho Ampliación la Mina</t>
  </si>
  <si>
    <t>Rancho El Moral</t>
  </si>
  <si>
    <t>Ranchería Felipe Ángeles (Hacienda de las Piedras)</t>
  </si>
  <si>
    <t>Rancho Las Peñas</t>
  </si>
  <si>
    <t>Ranchería Mezquite Verde (Felipe Ángeles)</t>
  </si>
  <si>
    <t>Ranchería Mezquite Verde (La Hacienda del Mezquite Verde)</t>
  </si>
  <si>
    <t>Ranchería Temazcal (La Soledad)</t>
  </si>
  <si>
    <t>Ranchería Tepacua (El Cerrito)</t>
  </si>
  <si>
    <t>Pueblo Tzintzimeo</t>
  </si>
  <si>
    <t>Ranchería La Mina</t>
  </si>
  <si>
    <t>Pueblo Lázaro Cárdenas (La Purísima)</t>
  </si>
  <si>
    <t>Ranchería Sacapendo</t>
  </si>
  <si>
    <t>Colonia Adolfo Ruiz Cortines</t>
  </si>
  <si>
    <t>Ranchería La Presa</t>
  </si>
  <si>
    <t>Ranchería Felipe Carrillo Puerto</t>
  </si>
  <si>
    <t>Ranchería Isla de Cirio (Isla de los Puercos)</t>
  </si>
  <si>
    <t>Ranchería Félix Ireta</t>
  </si>
  <si>
    <t>Ranchería León Cárdenas (La Ardilla)</t>
  </si>
  <si>
    <t>Pueblo Chehuayo Grande</t>
  </si>
  <si>
    <t>Ranchería Chehuayo Chico (Chehuayito)</t>
  </si>
  <si>
    <t>Ranchería Las Trojes</t>
  </si>
  <si>
    <t>Ranchería Emiliano Zapata</t>
  </si>
  <si>
    <t>Ranchería Palo Blanco</t>
  </si>
  <si>
    <t>Ranchería El Alto de Avilés</t>
  </si>
  <si>
    <t>Colonia El Zapote [Colonia Agrícola]</t>
  </si>
  <si>
    <t>Ranchería Quirio (Ex-Hacienda de Quirio)</t>
  </si>
  <si>
    <t>Ranchería Estación de Quirio</t>
  </si>
  <si>
    <t>Rancho Potrero Verde</t>
  </si>
  <si>
    <t>Ranchería El Calvario</t>
  </si>
  <si>
    <t>Colonia El Venado</t>
  </si>
  <si>
    <t>CODIGO POSTAL</t>
  </si>
  <si>
    <t>ASENTAMIENTO</t>
  </si>
  <si>
    <t xml:space="preserve">LOCALIDAD </t>
  </si>
  <si>
    <t>NUMERO DE OBRA</t>
  </si>
  <si>
    <t>NOMBRE DE LA OBRA:</t>
  </si>
  <si>
    <t>CICLO DE RECURSO</t>
  </si>
  <si>
    <t>MODALIDAD DE LA OBRA</t>
  </si>
  <si>
    <t>COSTO TOTAL</t>
  </si>
  <si>
    <t xml:space="preserve"> FONDO III</t>
  </si>
  <si>
    <t>FONDO IV</t>
  </si>
  <si>
    <t>FONDO GENERAL</t>
  </si>
  <si>
    <t>APORTACION BENEFICIARIOS</t>
  </si>
  <si>
    <t>FECHA DE INICIO</t>
  </si>
  <si>
    <t>FECHA DE TERMINO</t>
  </si>
  <si>
    <t>-</t>
  </si>
  <si>
    <t xml:space="preserve">                                                  TOTALES:</t>
  </si>
  <si>
    <t xml:space="preserve">TOTALES:       </t>
  </si>
  <si>
    <t>.</t>
  </si>
  <si>
    <t>MUNICIPIO</t>
  </si>
  <si>
    <t>RECURSOS FAEISPUM 2021</t>
  </si>
  <si>
    <t>BENEFICIARIOS DIRECTOS</t>
  </si>
  <si>
    <t>ACCIONES</t>
  </si>
  <si>
    <t>UNIDAD DE MEDIDA</t>
  </si>
  <si>
    <t xml:space="preserve">  </t>
  </si>
  <si>
    <t>DIRECTAS</t>
  </si>
  <si>
    <t>COMPLEMENTARIAS</t>
  </si>
  <si>
    <t>MEJORAMIENTO DEL SISTEMA DE AGUA POTABLE EN EL POZO NUMERO DOS DE LA LOCALIDAD DE ALVARO OBREGON</t>
  </si>
  <si>
    <t xml:space="preserve"> </t>
  </si>
  <si>
    <t>DRENAJE Y LETRINAS</t>
  </si>
  <si>
    <t>ELECTRIFICACION RURAL</t>
  </si>
  <si>
    <t>INFRAESTRUCTURA BASICA EDUCATIVA</t>
  </si>
  <si>
    <t>INFRAESTRUCTURA BASICA DEL SECTOR SALUD</t>
  </si>
  <si>
    <t>URBANIZACION</t>
  </si>
  <si>
    <t>OTROS RECURSOS</t>
  </si>
  <si>
    <t>COMP.</t>
  </si>
  <si>
    <t>PROGRAMA MEJORAMIENTO DE BAÑOS EN VARIAS LOCALIDADES, DEL MUNICIPIO DE ALVARO OBREGON "CALENTADORES SOLARES".</t>
  </si>
  <si>
    <t>REHABILITACION DE CAMINOS SACA COSECHAS EN VARIAS LOCALIDADES DE ALVARO OBREGON.</t>
  </si>
  <si>
    <t>CONSTRUCCION DE PAVIMENTACION EN VARIAS LOCALIDADES DE ALVARO OBREGON</t>
  </si>
  <si>
    <t>CONSTRUCCION DEL PROGRAMA CUARTO DORMITORIOS EN LOCALIDADES DEL MUNICIPIO DE ALVARO OBREGON.</t>
  </si>
  <si>
    <t>REHABILITACION DE UNIDADES DEPORTIVAS EN VARIAS LOCALIDADES DEL MUNICIPIO DE ALVARO OBREGON.</t>
  </si>
  <si>
    <t>REHABILITACION DE DRENAJE SANITARIO EN VARIAS LOCALIDADES DEL MUNICIPIO DE ALVARO OBREGON.</t>
  </si>
  <si>
    <t>CONSTRUCCION DE DRENAJE SANITARIO EN VARIAS LOCALIDADES DEL MUNICIPIO DE ALVARO OBREGON.</t>
  </si>
  <si>
    <t>OBRA PUBLICA EN BIENES PROPIOS</t>
  </si>
  <si>
    <t xml:space="preserve">SERVICIOS PROFECIONALES, CIENTIFICOS, TECNICOS Y OTROS SERVICIOS. </t>
  </si>
  <si>
    <t>PRODIM</t>
  </si>
  <si>
    <t>CONSTRUCCION DE TECHUMBRES EN ESPACIOS EDUCATIVOS DE VARIAS LOCALIDADES DEL MUNICIPIO DE ALVARO OBREGON.</t>
  </si>
  <si>
    <t>REHABILITACION DE PLANTAS TRATADORAS DE AGUAS RESIDUALES EN LOCALIDADES DEL MUNICIPIO DE ALVARO OBREGON</t>
  </si>
  <si>
    <t>AMPLIACION DE ELECTRIFICACION EN VARIAS LOCALIDADES DEL MUNICIPIO DE ALVARO OBREGON.</t>
  </si>
  <si>
    <t>CONSTRUCCION DE LINEAS DE CONDUCCION DE AGUA POTABLE EN VARIAS LOCALIDADES DEL MUNICIPIO DE ALVARO OBREGON.</t>
  </si>
  <si>
    <t>ADQUISICION DE SOFTWARE Y HARDWARE</t>
  </si>
  <si>
    <t>ADMINISTRACION DIRECTA</t>
  </si>
  <si>
    <t>CONSTRUCCION DE MODULOS SANITARIOS PARA LA DIRECCION DE SEGURIDAD PUBLICA EN EL MUNICIPIO DE ALVARO OBREGON.</t>
  </si>
  <si>
    <t>PROGRAMA DE BACHEO EN VARIAS LOCALIDADES DEL MUNICIPIO DE ALVARO OBREGON</t>
  </si>
  <si>
    <t>CONSTRUCCION DE RED ELECTRICA EN VARIAS LOCALIDADES DEL MUNICIPIO DE ALVARO OBREGON.</t>
  </si>
  <si>
    <t>REHABILITACION DE CARPETA ASFALTICA EN LOCALIDADES DEL MUNICIPIO DE ALVARO OBREGON.</t>
  </si>
  <si>
    <t>REHABILITACION DEL POZO PROFUNDO NUMERO 2 EN LA CABECERA MUNICIPAL ALVARO OBREGON.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</si>
</sst>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.5"/>
      <color rgb="FF337AB7"/>
      <name val="Helvetica"/>
      <family val="2"/>
    </font>
    <font>
      <b/>
      <sz val="14"/>
      <color theme="1"/>
      <name val="Calibri"/>
      <family val="2"/>
      <scheme val="minor"/>
    </font>
    <font>
      <sz val="12"/>
      <color rgb="FF006400"/>
      <name val="Arial"/>
      <family val="2"/>
    </font>
    <font>
      <sz val="12"/>
      <color rgb="FF515151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9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sz val="16"/>
      <color rgb="FFFF0000"/>
      <name val="Calibri"/>
      <family val="2"/>
      <scheme val="minor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FC9EB"/>
        <bgColor indexed="64"/>
      </patternFill>
    </fill>
    <fill>
      <patternFill patternType="solid">
        <fgColor rgb="FF8BD7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44" fontId="6" fillId="0" borderId="4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44" fontId="5" fillId="0" borderId="4" xfId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44" fontId="5" fillId="0" borderId="0" xfId="0" applyNumberFormat="1" applyFont="1" applyBorder="1"/>
    <xf numFmtId="44" fontId="5" fillId="0" borderId="0" xfId="0" applyNumberFormat="1" applyFont="1"/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4" fontId="8" fillId="0" borderId="0" xfId="0" applyNumberFormat="1" applyFont="1"/>
    <xf numFmtId="44" fontId="5" fillId="4" borderId="4" xfId="1" applyFont="1" applyFill="1" applyBorder="1"/>
    <xf numFmtId="44" fontId="0" fillId="4" borderId="0" xfId="0" applyNumberFormat="1" applyFill="1"/>
    <xf numFmtId="0" fontId="6" fillId="4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5" borderId="5" xfId="0" applyFont="1" applyFill="1" applyBorder="1" applyAlignment="1">
      <alignment horizontal="center" vertical="center" wrapText="1"/>
    </xf>
    <xf numFmtId="164" fontId="15" fillId="5" borderId="6" xfId="0" applyNumberFormat="1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0" fontId="0" fillId="6" borderId="0" xfId="0" applyFill="1"/>
    <xf numFmtId="0" fontId="20" fillId="4" borderId="0" xfId="0" applyFont="1" applyFill="1" applyAlignment="1">
      <alignment horizontal="center" vertical="center"/>
    </xf>
    <xf numFmtId="0" fontId="0" fillId="4" borderId="0" xfId="0" applyFill="1"/>
    <xf numFmtId="0" fontId="17" fillId="6" borderId="18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164" fontId="18" fillId="6" borderId="16" xfId="0" applyNumberFormat="1" applyFont="1" applyFill="1" applyBorder="1" applyAlignment="1">
      <alignment horizontal="center" vertical="center" wrapText="1"/>
    </xf>
    <xf numFmtId="14" fontId="18" fillId="6" borderId="16" xfId="0" applyNumberFormat="1" applyFont="1" applyFill="1" applyBorder="1" applyAlignment="1">
      <alignment horizontal="center" vertical="center" wrapText="1"/>
    </xf>
    <xf numFmtId="14" fontId="18" fillId="6" borderId="19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0" xfId="0" applyFill="1"/>
    <xf numFmtId="0" fontId="21" fillId="0" borderId="1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8" fillId="7" borderId="23" xfId="0" applyNumberFormat="1" applyFont="1" applyFill="1" applyBorder="1" applyAlignment="1">
      <alignment horizontal="center" wrapText="1"/>
    </xf>
    <xf numFmtId="0" fontId="0" fillId="0" borderId="22" xfId="0" applyBorder="1"/>
    <xf numFmtId="0" fontId="22" fillId="0" borderId="2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/>
    </xf>
    <xf numFmtId="164" fontId="17" fillId="0" borderId="20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20" xfId="0" applyFont="1" applyBorder="1"/>
    <xf numFmtId="0" fontId="0" fillId="0" borderId="25" xfId="0" applyBorder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4" fontId="18" fillId="0" borderId="1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9" fontId="0" fillId="0" borderId="0" xfId="0" applyNumberFormat="1"/>
    <xf numFmtId="164" fontId="7" fillId="0" borderId="0" xfId="0" applyNumberFormat="1" applyFont="1"/>
    <xf numFmtId="164" fontId="0" fillId="0" borderId="0" xfId="0" applyNumberFormat="1" applyAlignment="1">
      <alignment vertical="center"/>
    </xf>
    <xf numFmtId="44" fontId="25" fillId="0" borderId="4" xfId="1" applyFont="1" applyBorder="1" applyAlignment="1">
      <alignment horizontal="center" vertical="center"/>
    </xf>
    <xf numFmtId="0" fontId="19" fillId="0" borderId="22" xfId="0" applyFont="1" applyBorder="1" applyAlignment="1">
      <alignment horizontal="right" vertical="top"/>
    </xf>
    <xf numFmtId="0" fontId="19" fillId="6" borderId="15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1" fontId="21" fillId="0" borderId="15" xfId="0" applyNumberFormat="1" applyFont="1" applyFill="1" applyBorder="1" applyAlignment="1">
      <alignment horizontal="center" vertical="center" wrapText="1"/>
    </xf>
    <xf numFmtId="0" fontId="0" fillId="0" borderId="0" xfId="0"/>
    <xf numFmtId="0" fontId="19" fillId="6" borderId="15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4" fontId="7" fillId="0" borderId="0" xfId="0" applyNumberFormat="1" applyFont="1"/>
    <xf numFmtId="164" fontId="7" fillId="0" borderId="0" xfId="0" applyNumberFormat="1" applyFont="1" applyAlignment="1">
      <alignment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right" vertical="center"/>
    </xf>
    <xf numFmtId="164" fontId="0" fillId="0" borderId="0" xfId="0" applyNumberFormat="1" applyFont="1" applyFill="1"/>
    <xf numFmtId="0" fontId="18" fillId="0" borderId="0" xfId="0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18" fillId="0" borderId="15" xfId="0" quotePrefix="1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right" vertical="top"/>
    </xf>
    <xf numFmtId="0" fontId="19" fillId="6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4" fontId="18" fillId="0" borderId="16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164" fontId="17" fillId="0" borderId="26" xfId="0" applyNumberFormat="1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14" fontId="18" fillId="0" borderId="19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64" fontId="19" fillId="0" borderId="16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14" fontId="19" fillId="0" borderId="17" xfId="0" applyNumberFormat="1" applyFont="1" applyFill="1" applyBorder="1" applyAlignment="1">
      <alignment horizontal="center" vertical="center" wrapText="1"/>
    </xf>
    <xf numFmtId="0" fontId="24" fillId="8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top"/>
    </xf>
    <xf numFmtId="0" fontId="19" fillId="0" borderId="22" xfId="0" applyFont="1" applyBorder="1" applyAlignment="1">
      <alignment horizontal="right" vertical="top"/>
    </xf>
    <xf numFmtId="0" fontId="19" fillId="6" borderId="13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5" zoomScale="55" zoomScaleNormal="55" workbookViewId="0">
      <selection activeCell="B31" sqref="B31"/>
    </sheetView>
  </sheetViews>
  <sheetFormatPr baseColWidth="10" defaultRowHeight="15" x14ac:dyDescent="0.25"/>
  <cols>
    <col min="1" max="1" width="25.5703125" customWidth="1"/>
    <col min="2" max="2" width="21.42578125" customWidth="1"/>
    <col min="3" max="3" width="64.28515625" customWidth="1"/>
    <col min="4" max="4" width="13" customWidth="1"/>
    <col min="5" max="5" width="16.7109375" customWidth="1"/>
    <col min="6" max="6" width="26.28515625" customWidth="1"/>
    <col min="7" max="7" width="28.42578125" customWidth="1"/>
    <col min="8" max="8" width="23.7109375" customWidth="1"/>
    <col min="9" max="9" width="21.28515625" customWidth="1"/>
    <col min="10" max="10" width="12.7109375" customWidth="1"/>
    <col min="12" max="12" width="25.28515625" customWidth="1"/>
    <col min="13" max="13" width="23.85546875" customWidth="1"/>
    <col min="14" max="14" width="16.85546875" customWidth="1"/>
    <col min="15" max="15" width="20.28515625" customWidth="1"/>
  </cols>
  <sheetData>
    <row r="1" spans="1:19" ht="26.25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9" ht="26.25" x14ac:dyDescent="0.2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9" ht="26.25" x14ac:dyDescent="0.25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9" ht="26.25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9" ht="26.25" x14ac:dyDescent="0.25">
      <c r="A5" s="142" t="s">
        <v>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</row>
    <row r="6" spans="1:19" ht="23.25" x14ac:dyDescent="0.25">
      <c r="A6" s="138" t="s">
        <v>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1:19" ht="64.150000000000006" customHeight="1" x14ac:dyDescent="0.25">
      <c r="A7" s="1" t="s">
        <v>56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1" t="s">
        <v>18</v>
      </c>
      <c r="O7" s="1" t="s">
        <v>19</v>
      </c>
      <c r="P7" s="143" t="s">
        <v>20</v>
      </c>
      <c r="Q7" s="143"/>
    </row>
    <row r="8" spans="1:19" ht="64.900000000000006" customHeight="1" x14ac:dyDescent="0.35">
      <c r="A8" s="4" t="s">
        <v>57</v>
      </c>
      <c r="B8" s="3" t="s">
        <v>52</v>
      </c>
      <c r="C8" s="25" t="s">
        <v>66</v>
      </c>
      <c r="D8" s="4" t="s">
        <v>21</v>
      </c>
      <c r="E8" s="4">
        <v>70</v>
      </c>
      <c r="F8" s="4">
        <f>+E8*8</f>
        <v>560</v>
      </c>
      <c r="G8" s="5">
        <f>+E8*4568.23</f>
        <v>319776.09999999998</v>
      </c>
      <c r="H8" s="6"/>
      <c r="I8" s="5">
        <v>420277.16</v>
      </c>
      <c r="J8" s="2"/>
      <c r="K8" s="7" t="s">
        <v>22</v>
      </c>
      <c r="L8" s="7" t="s">
        <v>23</v>
      </c>
      <c r="M8" s="7" t="s">
        <v>24</v>
      </c>
      <c r="N8" s="7" t="s">
        <v>25</v>
      </c>
      <c r="O8" s="7" t="s">
        <v>53</v>
      </c>
      <c r="P8" s="144" t="s">
        <v>26</v>
      </c>
      <c r="Q8" s="144"/>
    </row>
    <row r="9" spans="1:19" ht="63" customHeight="1" x14ac:dyDescent="0.35">
      <c r="A9" s="4" t="s">
        <v>58</v>
      </c>
      <c r="B9" s="3" t="s">
        <v>52</v>
      </c>
      <c r="C9" s="25" t="s">
        <v>54</v>
      </c>
      <c r="D9" s="4" t="s">
        <v>27</v>
      </c>
      <c r="E9" s="4">
        <v>17</v>
      </c>
      <c r="F9" s="4">
        <f>+E9*8</f>
        <v>136</v>
      </c>
      <c r="G9" s="5">
        <f>+E9*22813.23</f>
        <v>387824.91</v>
      </c>
      <c r="H9" s="2"/>
      <c r="I9" s="5">
        <v>456264.6</v>
      </c>
      <c r="J9" s="2"/>
      <c r="K9" s="7" t="s">
        <v>22</v>
      </c>
      <c r="L9" s="7" t="s">
        <v>23</v>
      </c>
      <c r="M9" s="7" t="s">
        <v>24</v>
      </c>
      <c r="N9" s="7" t="s">
        <v>25</v>
      </c>
      <c r="O9" s="7" t="s">
        <v>53</v>
      </c>
      <c r="P9" s="144" t="s">
        <v>26</v>
      </c>
      <c r="Q9" s="144"/>
      <c r="S9">
        <v>20</v>
      </c>
    </row>
    <row r="10" spans="1:19" ht="66.599999999999994" customHeight="1" x14ac:dyDescent="0.35">
      <c r="A10" s="4" t="s">
        <v>59</v>
      </c>
      <c r="B10" s="3" t="s">
        <v>52</v>
      </c>
      <c r="C10" s="25" t="s">
        <v>55</v>
      </c>
      <c r="D10" s="4" t="s">
        <v>28</v>
      </c>
      <c r="E10" s="4">
        <v>10</v>
      </c>
      <c r="F10" s="4">
        <f>+E10*8</f>
        <v>80</v>
      </c>
      <c r="G10" s="5">
        <f>+E10*68608.92</f>
        <v>686089.2</v>
      </c>
      <c r="H10" s="2"/>
      <c r="I10" s="5">
        <v>686089.2</v>
      </c>
      <c r="J10" s="2"/>
      <c r="K10" s="7" t="s">
        <v>22</v>
      </c>
      <c r="L10" s="7" t="s">
        <v>23</v>
      </c>
      <c r="M10" s="7" t="s">
        <v>29</v>
      </c>
      <c r="N10" s="7" t="s">
        <v>25</v>
      </c>
      <c r="O10" s="7" t="s">
        <v>53</v>
      </c>
      <c r="P10" s="144" t="s">
        <v>33</v>
      </c>
      <c r="Q10" s="144"/>
    </row>
    <row r="11" spans="1:19" ht="64.150000000000006" customHeight="1" x14ac:dyDescent="0.35">
      <c r="A11" s="4" t="s">
        <v>60</v>
      </c>
      <c r="B11" s="3" t="s">
        <v>50</v>
      </c>
      <c r="C11" s="25" t="s">
        <v>30</v>
      </c>
      <c r="D11" s="4" t="s">
        <v>31</v>
      </c>
      <c r="E11" s="4">
        <v>250</v>
      </c>
      <c r="F11" s="4">
        <f>+E11*8</f>
        <v>2000</v>
      </c>
      <c r="G11" s="89">
        <f>+E11*6167.27</f>
        <v>1541817.5</v>
      </c>
      <c r="H11" s="2"/>
      <c r="I11" s="5">
        <v>1375000</v>
      </c>
      <c r="J11" s="2"/>
      <c r="K11" s="7" t="s">
        <v>22</v>
      </c>
      <c r="L11" s="7" t="s">
        <v>23</v>
      </c>
      <c r="M11" s="7" t="s">
        <v>32</v>
      </c>
      <c r="N11" s="7" t="s">
        <v>25</v>
      </c>
      <c r="O11" s="7" t="s">
        <v>48</v>
      </c>
      <c r="P11" s="144" t="s">
        <v>26</v>
      </c>
      <c r="Q11" s="144"/>
    </row>
    <row r="12" spans="1:19" ht="63" customHeight="1" x14ac:dyDescent="0.35">
      <c r="A12" s="4" t="s">
        <v>61</v>
      </c>
      <c r="B12" s="3" t="s">
        <v>39</v>
      </c>
      <c r="C12" s="20" t="s">
        <v>129</v>
      </c>
      <c r="D12" s="4" t="s">
        <v>49</v>
      </c>
      <c r="E12" s="4">
        <v>1</v>
      </c>
      <c r="F12" s="4">
        <v>800</v>
      </c>
      <c r="G12" s="5">
        <v>1100000</v>
      </c>
      <c r="H12" s="2"/>
      <c r="I12" s="5">
        <v>1100000</v>
      </c>
      <c r="J12" s="2"/>
      <c r="K12" s="7" t="s">
        <v>36</v>
      </c>
      <c r="L12" s="7" t="s">
        <v>37</v>
      </c>
      <c r="M12" s="7" t="s">
        <v>32</v>
      </c>
      <c r="N12" s="7" t="s">
        <v>25</v>
      </c>
      <c r="O12" s="7" t="s">
        <v>48</v>
      </c>
      <c r="P12" s="144" t="s">
        <v>33</v>
      </c>
      <c r="Q12" s="144"/>
    </row>
    <row r="13" spans="1:19" ht="63" x14ac:dyDescent="0.35">
      <c r="A13" s="4" t="s">
        <v>62</v>
      </c>
      <c r="B13" s="20" t="s">
        <v>34</v>
      </c>
      <c r="C13" s="25" t="s">
        <v>51</v>
      </c>
      <c r="D13" s="21" t="s">
        <v>35</v>
      </c>
      <c r="E13" s="21">
        <v>63.5</v>
      </c>
      <c r="F13" s="4">
        <v>80</v>
      </c>
      <c r="G13" s="5">
        <v>368915.37</v>
      </c>
      <c r="H13" s="2"/>
      <c r="I13" s="5">
        <v>366792.12</v>
      </c>
      <c r="J13" s="2"/>
      <c r="K13" s="7" t="s">
        <v>36</v>
      </c>
      <c r="L13" s="7" t="s">
        <v>37</v>
      </c>
      <c r="M13" s="7" t="s">
        <v>38</v>
      </c>
      <c r="N13" s="7" t="s">
        <v>25</v>
      </c>
      <c r="O13" s="7" t="s">
        <v>48</v>
      </c>
      <c r="P13" s="144" t="s">
        <v>26</v>
      </c>
      <c r="Q13" s="144"/>
    </row>
    <row r="14" spans="1:19" ht="21" x14ac:dyDescent="0.35">
      <c r="A14" s="2"/>
      <c r="B14" s="3"/>
      <c r="C14" s="3">
        <v>450</v>
      </c>
      <c r="D14" s="4"/>
      <c r="E14" s="4"/>
      <c r="F14" s="4"/>
      <c r="G14" s="5"/>
      <c r="H14" s="2"/>
      <c r="I14" s="5"/>
      <c r="J14" s="2"/>
      <c r="K14" s="7"/>
      <c r="L14" s="7"/>
      <c r="M14" s="7"/>
      <c r="N14" s="7"/>
      <c r="O14" s="7"/>
      <c r="P14" s="144"/>
      <c r="Q14" s="144"/>
    </row>
    <row r="15" spans="1:19" ht="21" x14ac:dyDescent="0.35">
      <c r="A15" s="8"/>
      <c r="B15" s="8"/>
      <c r="C15" s="3"/>
      <c r="D15" s="8"/>
      <c r="E15" s="8"/>
      <c r="F15" s="2" t="s">
        <v>40</v>
      </c>
      <c r="G15" s="6">
        <f>SUM(G8:G14)</f>
        <v>4404423.08</v>
      </c>
      <c r="H15" s="2"/>
      <c r="I15" s="6">
        <f>SUM(I8:I14)</f>
        <v>4404423.08</v>
      </c>
      <c r="J15" s="147"/>
      <c r="K15" s="147"/>
      <c r="L15" s="147"/>
      <c r="M15" s="147"/>
      <c r="N15" s="147"/>
      <c r="O15" s="147"/>
      <c r="P15" s="147"/>
      <c r="Q15" s="147"/>
    </row>
    <row r="16" spans="1:19" ht="23.25" x14ac:dyDescent="0.25">
      <c r="A16" s="148" t="s">
        <v>41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</row>
    <row r="17" spans="1:19" ht="39.6" customHeight="1" x14ac:dyDescent="0.25">
      <c r="A17" s="1"/>
      <c r="B17" s="1"/>
      <c r="C17" s="1" t="s">
        <v>42</v>
      </c>
      <c r="D17" s="1"/>
      <c r="E17" s="1"/>
      <c r="F17" s="1"/>
      <c r="G17" s="1" t="s">
        <v>43</v>
      </c>
      <c r="H17" s="1" t="s">
        <v>12</v>
      </c>
      <c r="I17" s="1" t="s">
        <v>44</v>
      </c>
      <c r="J17" s="1"/>
      <c r="K17" s="1"/>
      <c r="L17" s="1"/>
      <c r="M17" s="1"/>
      <c r="N17" s="1"/>
      <c r="O17" s="1"/>
      <c r="P17" s="143"/>
      <c r="Q17" s="143"/>
    </row>
    <row r="18" spans="1:19" ht="23.25" x14ac:dyDescent="0.35">
      <c r="A18" s="9"/>
      <c r="B18" s="9"/>
      <c r="C18" s="10" t="s">
        <v>41</v>
      </c>
      <c r="D18" s="10"/>
      <c r="E18" s="10"/>
      <c r="F18" s="10"/>
      <c r="G18" s="11">
        <v>242225.44</v>
      </c>
      <c r="H18" s="10"/>
      <c r="I18" s="11">
        <v>0</v>
      </c>
      <c r="J18" s="10"/>
      <c r="K18" s="9"/>
      <c r="L18" s="9"/>
      <c r="M18" s="9"/>
      <c r="N18" s="9"/>
      <c r="O18" s="9"/>
      <c r="P18" s="145"/>
      <c r="Q18" s="145"/>
      <c r="S18">
        <v>70000</v>
      </c>
    </row>
    <row r="19" spans="1:19" ht="27.6" customHeight="1" x14ac:dyDescent="0.35">
      <c r="C19" s="12" t="s">
        <v>41</v>
      </c>
      <c r="D19" s="13"/>
      <c r="E19" s="14"/>
      <c r="F19" s="10" t="s">
        <v>40</v>
      </c>
      <c r="G19" s="10"/>
      <c r="H19" s="10"/>
      <c r="I19" s="15"/>
      <c r="J19" s="15"/>
    </row>
    <row r="20" spans="1:19" ht="23.25" x14ac:dyDescent="0.35">
      <c r="C20" s="16"/>
      <c r="D20" s="16"/>
      <c r="E20" s="16"/>
      <c r="F20" s="17"/>
      <c r="G20" s="18">
        <f>+G15+G18</f>
        <v>4646648.5200000005</v>
      </c>
      <c r="H20" s="17"/>
      <c r="I20" s="15"/>
      <c r="J20" s="15"/>
    </row>
    <row r="21" spans="1:19" ht="23.25" x14ac:dyDescent="0.35">
      <c r="D21" s="15"/>
      <c r="E21" s="15"/>
      <c r="F21" s="15"/>
      <c r="G21" s="15"/>
      <c r="H21" s="15"/>
      <c r="I21" s="15"/>
      <c r="J21" s="15"/>
    </row>
    <row r="22" spans="1:19" ht="23.25" x14ac:dyDescent="0.35">
      <c r="C22" s="15"/>
      <c r="D22" s="146" t="s">
        <v>45</v>
      </c>
      <c r="E22" s="146"/>
      <c r="F22" s="146"/>
      <c r="G22" s="11">
        <v>15622041.779999999</v>
      </c>
      <c r="H22" s="15"/>
      <c r="I22" s="15"/>
      <c r="J22" s="15"/>
    </row>
    <row r="23" spans="1:19" ht="23.25" x14ac:dyDescent="0.35">
      <c r="C23" s="15"/>
      <c r="D23" s="15"/>
      <c r="E23" s="15"/>
      <c r="F23" s="15"/>
      <c r="G23" s="15"/>
      <c r="H23" s="15"/>
      <c r="I23" s="15"/>
      <c r="J23" s="15"/>
    </row>
    <row r="24" spans="1:19" ht="23.25" x14ac:dyDescent="0.35">
      <c r="C24" s="15"/>
      <c r="D24" s="146" t="s">
        <v>46</v>
      </c>
      <c r="E24" s="146"/>
      <c r="F24" s="146"/>
      <c r="G24" s="11">
        <v>10550240.960000001</v>
      </c>
      <c r="H24" s="15"/>
      <c r="I24" s="15"/>
      <c r="J24" s="15"/>
    </row>
    <row r="25" spans="1:19" ht="23.25" x14ac:dyDescent="0.35">
      <c r="C25" s="15"/>
      <c r="D25" s="15"/>
      <c r="E25" s="15"/>
      <c r="F25" s="15"/>
      <c r="G25" s="15"/>
      <c r="H25" s="15"/>
      <c r="I25" s="15"/>
      <c r="J25" s="15"/>
    </row>
    <row r="26" spans="1:19" ht="23.25" x14ac:dyDescent="0.35">
      <c r="C26" s="15"/>
      <c r="D26" s="146" t="s">
        <v>47</v>
      </c>
      <c r="E26" s="146"/>
      <c r="F26" s="146"/>
      <c r="G26" s="23">
        <v>4646648.5199999996</v>
      </c>
      <c r="H26" s="19">
        <f>+G26-G20</f>
        <v>0</v>
      </c>
      <c r="I26" s="15"/>
      <c r="J26" s="15"/>
    </row>
    <row r="29" spans="1:19" x14ac:dyDescent="0.25">
      <c r="H29" s="24"/>
    </row>
    <row r="31" spans="1:19" ht="15.75" x14ac:dyDescent="0.25">
      <c r="B31" s="33"/>
      <c r="C31" s="33"/>
      <c r="D31" s="33" t="s">
        <v>9</v>
      </c>
    </row>
    <row r="32" spans="1:19" ht="15.75" x14ac:dyDescent="0.25">
      <c r="B32" s="32">
        <v>70</v>
      </c>
      <c r="C32" s="30" t="s">
        <v>63</v>
      </c>
      <c r="D32" s="33">
        <v>15</v>
      </c>
    </row>
    <row r="33" spans="2:7" ht="15.75" x14ac:dyDescent="0.25">
      <c r="B33" s="32">
        <v>30</v>
      </c>
      <c r="C33" s="31" t="s">
        <v>64</v>
      </c>
      <c r="D33" s="33">
        <v>17</v>
      </c>
    </row>
    <row r="34" spans="2:7" ht="15.75" x14ac:dyDescent="0.25">
      <c r="B34" s="33"/>
      <c r="C34" s="33" t="s">
        <v>65</v>
      </c>
      <c r="D34" s="33"/>
    </row>
    <row r="36" spans="2:7" x14ac:dyDescent="0.25">
      <c r="G36" s="22"/>
    </row>
  </sheetData>
  <mergeCells count="21">
    <mergeCell ref="P18:Q18"/>
    <mergeCell ref="D22:F22"/>
    <mergeCell ref="D24:F24"/>
    <mergeCell ref="D26:F26"/>
    <mergeCell ref="P12:Q12"/>
    <mergeCell ref="P14:Q14"/>
    <mergeCell ref="J15:Q15"/>
    <mergeCell ref="A16:Q16"/>
    <mergeCell ref="P17:Q17"/>
    <mergeCell ref="P13:Q13"/>
    <mergeCell ref="P7:Q7"/>
    <mergeCell ref="P8:Q8"/>
    <mergeCell ref="P9:Q9"/>
    <mergeCell ref="P10:Q10"/>
    <mergeCell ref="P11:Q11"/>
    <mergeCell ref="A6:Q6"/>
    <mergeCell ref="A1:Q1"/>
    <mergeCell ref="A2:Q2"/>
    <mergeCell ref="A3:Q3"/>
    <mergeCell ref="A4:Q4"/>
    <mergeCell ref="A5:Q5"/>
  </mergeCells>
  <pageMargins left="0.7" right="0.7" top="0.75" bottom="0.75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5" zoomScaleNormal="85" workbookViewId="0">
      <selection activeCell="C6" sqref="C6"/>
    </sheetView>
  </sheetViews>
  <sheetFormatPr baseColWidth="10" defaultRowHeight="15" x14ac:dyDescent="0.25"/>
  <cols>
    <col min="1" max="1" width="11.42578125" style="95"/>
    <col min="2" max="2" width="15.5703125" style="95" customWidth="1"/>
    <col min="3" max="3" width="44" style="95" customWidth="1"/>
    <col min="4" max="4" width="13.7109375" style="84" bestFit="1" customWidth="1"/>
    <col min="5" max="5" width="11.42578125" style="95"/>
    <col min="6" max="6" width="13.42578125" style="95" bestFit="1" customWidth="1"/>
    <col min="7" max="7" width="12.7109375" style="95" bestFit="1" customWidth="1"/>
    <col min="8" max="8" width="15.28515625" style="95" bestFit="1" customWidth="1"/>
    <col min="9" max="9" width="12.7109375" style="95" bestFit="1" customWidth="1"/>
    <col min="10" max="16384" width="11.42578125" style="95"/>
  </cols>
  <sheetData>
    <row r="1" spans="1:7" x14ac:dyDescent="0.25">
      <c r="B1" s="103">
        <v>17042227</v>
      </c>
    </row>
    <row r="2" spans="1:7" x14ac:dyDescent="0.25">
      <c r="B2" s="85"/>
    </row>
    <row r="3" spans="1:7" x14ac:dyDescent="0.25">
      <c r="A3" s="86">
        <v>0.7</v>
      </c>
      <c r="B3" s="84">
        <f>+A3*B1</f>
        <v>11929558.899999999</v>
      </c>
      <c r="C3" s="82" t="s">
        <v>127</v>
      </c>
    </row>
    <row r="4" spans="1:7" ht="38.25" x14ac:dyDescent="0.25">
      <c r="C4" s="137" t="s">
        <v>158</v>
      </c>
      <c r="D4" s="84">
        <v>1500000</v>
      </c>
    </row>
    <row r="5" spans="1:7" ht="38.25" x14ac:dyDescent="0.25">
      <c r="C5" s="110" t="s">
        <v>141</v>
      </c>
      <c r="D5" s="84">
        <v>1400000</v>
      </c>
    </row>
    <row r="6" spans="1:7" ht="44.25" customHeight="1" x14ac:dyDescent="0.25">
      <c r="C6" s="110" t="s">
        <v>138</v>
      </c>
      <c r="D6" s="107">
        <v>1100000</v>
      </c>
    </row>
    <row r="7" spans="1:7" ht="38.25" x14ac:dyDescent="0.25">
      <c r="C7" s="110" t="s">
        <v>143</v>
      </c>
      <c r="D7" s="84">
        <v>900000</v>
      </c>
      <c r="G7" s="84">
        <f>+D7-F15</f>
        <v>900000</v>
      </c>
    </row>
    <row r="8" spans="1:7" ht="38.25" x14ac:dyDescent="0.25">
      <c r="C8" s="110" t="s">
        <v>144</v>
      </c>
      <c r="D8" s="84">
        <v>1500000</v>
      </c>
    </row>
    <row r="9" spans="1:7" ht="38.25" x14ac:dyDescent="0.25">
      <c r="C9" s="110" t="s">
        <v>148</v>
      </c>
      <c r="D9" s="84">
        <v>2239443.25</v>
      </c>
    </row>
    <row r="10" spans="1:7" ht="38.25" x14ac:dyDescent="0.25">
      <c r="C10" s="110" t="s">
        <v>149</v>
      </c>
      <c r="D10" s="107">
        <v>1200000</v>
      </c>
    </row>
    <row r="11" spans="1:7" ht="38.25" x14ac:dyDescent="0.25">
      <c r="C11" s="110" t="s">
        <v>150</v>
      </c>
      <c r="D11" s="84">
        <v>329558.90000000002</v>
      </c>
      <c r="F11" s="84"/>
    </row>
    <row r="12" spans="1:7" ht="37.5" customHeight="1" x14ac:dyDescent="0.25">
      <c r="C12" s="110" t="s">
        <v>139</v>
      </c>
      <c r="D12" s="88">
        <v>760556.75</v>
      </c>
      <c r="F12" s="84"/>
    </row>
    <row r="13" spans="1:7" ht="37.5" customHeight="1" x14ac:dyDescent="0.25">
      <c r="C13" s="110" t="s">
        <v>151</v>
      </c>
      <c r="D13" s="88">
        <v>1000000</v>
      </c>
      <c r="F13" s="84"/>
    </row>
    <row r="14" spans="1:7" x14ac:dyDescent="0.25">
      <c r="C14" s="81"/>
    </row>
    <row r="15" spans="1:7" x14ac:dyDescent="0.25">
      <c r="D15" s="87">
        <f>SUM(D4:D14)</f>
        <v>11929558.9</v>
      </c>
      <c r="F15" s="84">
        <f>+D15-B3</f>
        <v>0</v>
      </c>
    </row>
    <row r="17" spans="1:9" x14ac:dyDescent="0.25">
      <c r="A17" s="86">
        <v>0.26200000000000001</v>
      </c>
      <c r="B17" s="84">
        <f>+B1*A17</f>
        <v>4465063.4740000004</v>
      </c>
      <c r="C17" s="83" t="s">
        <v>128</v>
      </c>
      <c r="G17" s="86"/>
      <c r="H17" s="84"/>
    </row>
    <row r="18" spans="1:9" ht="34.5" customHeight="1" x14ac:dyDescent="0.25">
      <c r="C18" s="111" t="s">
        <v>140</v>
      </c>
      <c r="D18" s="88">
        <v>2500000</v>
      </c>
      <c r="E18" s="95" t="s">
        <v>126</v>
      </c>
    </row>
    <row r="19" spans="1:9" ht="42" customHeight="1" x14ac:dyDescent="0.25">
      <c r="C19" s="110" t="s">
        <v>142</v>
      </c>
      <c r="D19" s="88">
        <v>1965063.47</v>
      </c>
      <c r="G19" s="84"/>
    </row>
    <row r="20" spans="1:9" x14ac:dyDescent="0.25">
      <c r="C20" s="81"/>
      <c r="D20" s="104">
        <f>SUM(D18:D19)</f>
        <v>4465063.47</v>
      </c>
      <c r="F20" s="84"/>
    </row>
    <row r="21" spans="1:9" x14ac:dyDescent="0.25">
      <c r="C21" s="81"/>
      <c r="D21" s="88"/>
    </row>
    <row r="22" spans="1:9" x14ac:dyDescent="0.25">
      <c r="C22" s="81"/>
      <c r="D22" s="88"/>
    </row>
    <row r="23" spans="1:9" x14ac:dyDescent="0.25">
      <c r="A23" s="86">
        <v>0.03</v>
      </c>
      <c r="B23" s="85">
        <f>+B1*A23</f>
        <v>511266.81</v>
      </c>
      <c r="C23" s="82" t="s">
        <v>41</v>
      </c>
      <c r="D23" s="88"/>
    </row>
    <row r="24" spans="1:9" x14ac:dyDescent="0.25">
      <c r="C24" s="101" t="s">
        <v>145</v>
      </c>
      <c r="D24" s="88">
        <v>450000</v>
      </c>
    </row>
    <row r="25" spans="1:9" ht="30" x14ac:dyDescent="0.25">
      <c r="A25" s="86"/>
      <c r="B25" s="85"/>
      <c r="C25" s="102" t="s">
        <v>146</v>
      </c>
      <c r="D25" s="88">
        <v>61266.81</v>
      </c>
      <c r="G25" s="85"/>
    </row>
    <row r="26" spans="1:9" x14ac:dyDescent="0.25">
      <c r="A26" s="86"/>
      <c r="B26" s="85"/>
      <c r="C26" s="102"/>
      <c r="D26" s="104">
        <f>SUM(D24:D25)</f>
        <v>511266.81</v>
      </c>
    </row>
    <row r="27" spans="1:9" x14ac:dyDescent="0.25">
      <c r="C27" s="81"/>
    </row>
    <row r="28" spans="1:9" x14ac:dyDescent="0.25">
      <c r="A28" s="86">
        <v>8.0000000000000002E-3</v>
      </c>
      <c r="B28" s="85">
        <f>+B1*A28</f>
        <v>136337.81599999999</v>
      </c>
      <c r="C28" s="83" t="s">
        <v>147</v>
      </c>
      <c r="D28" s="87"/>
      <c r="E28" s="84"/>
    </row>
    <row r="29" spans="1:9" x14ac:dyDescent="0.25">
      <c r="C29" s="27" t="s">
        <v>152</v>
      </c>
      <c r="D29" s="106">
        <f>+B28</f>
        <v>136337.81599999999</v>
      </c>
      <c r="E29" s="84"/>
      <c r="I29" s="84"/>
    </row>
    <row r="30" spans="1:9" x14ac:dyDescent="0.25">
      <c r="C30" s="27"/>
      <c r="D30" s="105"/>
      <c r="E30" s="84"/>
    </row>
    <row r="31" spans="1:9" x14ac:dyDescent="0.25">
      <c r="A31" s="86">
        <f>SUM(A3:A29)</f>
        <v>1</v>
      </c>
      <c r="B31" s="87">
        <f>SUM(B3:B28)</f>
        <v>17042226.999999996</v>
      </c>
      <c r="E31" s="84"/>
    </row>
    <row r="32" spans="1:9" x14ac:dyDescent="0.25">
      <c r="D32" s="87">
        <f>+D29</f>
        <v>136337.81599999999</v>
      </c>
      <c r="E32" s="84"/>
    </row>
    <row r="33" spans="2:8" x14ac:dyDescent="0.25">
      <c r="E33" s="84"/>
    </row>
    <row r="34" spans="2:8" x14ac:dyDescent="0.25">
      <c r="D34" s="87">
        <f>+D32+D26+D20+D15</f>
        <v>17042226.995999999</v>
      </c>
      <c r="E34" s="84"/>
      <c r="F34" s="85">
        <f>+B31-D34</f>
        <v>3.9999969303607941E-3</v>
      </c>
    </row>
    <row r="35" spans="2:8" x14ac:dyDescent="0.25">
      <c r="E35" s="84"/>
    </row>
    <row r="36" spans="2:8" x14ac:dyDescent="0.25">
      <c r="E36" s="84"/>
    </row>
    <row r="37" spans="2:8" x14ac:dyDescent="0.25">
      <c r="B37" s="84"/>
    </row>
    <row r="38" spans="2:8" x14ac:dyDescent="0.25">
      <c r="D38" s="87"/>
      <c r="H38" s="84"/>
    </row>
    <row r="40" spans="2:8" x14ac:dyDescent="0.25">
      <c r="D40" s="87"/>
    </row>
    <row r="41" spans="2:8" x14ac:dyDescent="0.25">
      <c r="D41" s="87"/>
    </row>
    <row r="44" spans="2:8" x14ac:dyDescent="0.25">
      <c r="D44" s="87"/>
    </row>
    <row r="45" spans="2:8" x14ac:dyDescent="0.25">
      <c r="D45" s="87"/>
    </row>
  </sheetData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57"/>
  <sheetViews>
    <sheetView tabSelected="1" view="pageBreakPreview" zoomScale="70" zoomScaleNormal="100" zoomScaleSheetLayoutView="70" workbookViewId="0">
      <pane ySplit="2" topLeftCell="A3" activePane="bottomLeft" state="frozen"/>
      <selection activeCell="I26" sqref="I26"/>
      <selection pane="bottomLeft" activeCell="D29" sqref="D29:F29"/>
    </sheetView>
  </sheetViews>
  <sheetFormatPr baseColWidth="10" defaultRowHeight="15" x14ac:dyDescent="0.25"/>
  <cols>
    <col min="1" max="1" width="12.7109375" customWidth="1"/>
    <col min="2" max="2" width="14.5703125" customWidth="1"/>
    <col min="3" max="3" width="10.5703125" customWidth="1"/>
    <col min="7" max="7" width="11.140625" customWidth="1"/>
    <col min="8" max="9" width="12" customWidth="1"/>
    <col min="10" max="10" width="16.28515625" style="26" customWidth="1"/>
    <col min="11" max="11" width="11" customWidth="1"/>
    <col min="12" max="12" width="18.7109375" customWidth="1"/>
    <col min="13" max="13" width="16.140625" customWidth="1"/>
    <col min="14" max="14" width="17.7109375" customWidth="1"/>
    <col min="15" max="16" width="12.5703125" customWidth="1"/>
    <col min="17" max="18" width="14.42578125" customWidth="1"/>
    <col min="19" max="19" width="15.28515625" customWidth="1"/>
    <col min="22" max="22" width="11.42578125" style="58"/>
    <col min="259" max="259" width="12.7109375" customWidth="1"/>
    <col min="260" max="260" width="14.5703125" customWidth="1"/>
    <col min="261" max="261" width="10.5703125" customWidth="1"/>
    <col min="265" max="265" width="4.28515625" customWidth="1"/>
    <col min="266" max="266" width="16.28515625" customWidth="1"/>
    <col min="267" max="267" width="11" customWidth="1"/>
    <col min="268" max="268" width="14.42578125" customWidth="1"/>
    <col min="269" max="269" width="16.140625" customWidth="1"/>
    <col min="270" max="270" width="16.85546875" customWidth="1"/>
    <col min="271" max="271" width="12" customWidth="1"/>
    <col min="272" max="272" width="12.5703125" customWidth="1"/>
    <col min="273" max="274" width="14.42578125" customWidth="1"/>
    <col min="275" max="275" width="15.28515625" customWidth="1"/>
    <col min="515" max="515" width="12.7109375" customWidth="1"/>
    <col min="516" max="516" width="14.5703125" customWidth="1"/>
    <col min="517" max="517" width="10.5703125" customWidth="1"/>
    <col min="521" max="521" width="4.28515625" customWidth="1"/>
    <col min="522" max="522" width="16.28515625" customWidth="1"/>
    <col min="523" max="523" width="11" customWidth="1"/>
    <col min="524" max="524" width="14.42578125" customWidth="1"/>
    <col min="525" max="525" width="16.140625" customWidth="1"/>
    <col min="526" max="526" width="16.85546875" customWidth="1"/>
    <col min="527" max="527" width="12" customWidth="1"/>
    <col min="528" max="528" width="12.5703125" customWidth="1"/>
    <col min="529" max="530" width="14.42578125" customWidth="1"/>
    <col min="531" max="531" width="15.28515625" customWidth="1"/>
    <col min="771" max="771" width="12.7109375" customWidth="1"/>
    <col min="772" max="772" width="14.5703125" customWidth="1"/>
    <col min="773" max="773" width="10.5703125" customWidth="1"/>
    <col min="777" max="777" width="4.28515625" customWidth="1"/>
    <col min="778" max="778" width="16.28515625" customWidth="1"/>
    <col min="779" max="779" width="11" customWidth="1"/>
    <col min="780" max="780" width="14.42578125" customWidth="1"/>
    <col min="781" max="781" width="16.140625" customWidth="1"/>
    <col min="782" max="782" width="16.85546875" customWidth="1"/>
    <col min="783" max="783" width="12" customWidth="1"/>
    <col min="784" max="784" width="12.5703125" customWidth="1"/>
    <col min="785" max="786" width="14.42578125" customWidth="1"/>
    <col min="787" max="787" width="15.28515625" customWidth="1"/>
    <col min="1027" max="1027" width="12.7109375" customWidth="1"/>
    <col min="1028" max="1028" width="14.5703125" customWidth="1"/>
    <col min="1029" max="1029" width="10.5703125" customWidth="1"/>
    <col min="1033" max="1033" width="4.28515625" customWidth="1"/>
    <col min="1034" max="1034" width="16.28515625" customWidth="1"/>
    <col min="1035" max="1035" width="11" customWidth="1"/>
    <col min="1036" max="1036" width="14.42578125" customWidth="1"/>
    <col min="1037" max="1037" width="16.140625" customWidth="1"/>
    <col min="1038" max="1038" width="16.85546875" customWidth="1"/>
    <col min="1039" max="1039" width="12" customWidth="1"/>
    <col min="1040" max="1040" width="12.5703125" customWidth="1"/>
    <col min="1041" max="1042" width="14.42578125" customWidth="1"/>
    <col min="1043" max="1043" width="15.28515625" customWidth="1"/>
    <col min="1283" max="1283" width="12.7109375" customWidth="1"/>
    <col min="1284" max="1284" width="14.5703125" customWidth="1"/>
    <col min="1285" max="1285" width="10.5703125" customWidth="1"/>
    <col min="1289" max="1289" width="4.28515625" customWidth="1"/>
    <col min="1290" max="1290" width="16.28515625" customWidth="1"/>
    <col min="1291" max="1291" width="11" customWidth="1"/>
    <col min="1292" max="1292" width="14.42578125" customWidth="1"/>
    <col min="1293" max="1293" width="16.140625" customWidth="1"/>
    <col min="1294" max="1294" width="16.85546875" customWidth="1"/>
    <col min="1295" max="1295" width="12" customWidth="1"/>
    <col min="1296" max="1296" width="12.5703125" customWidth="1"/>
    <col min="1297" max="1298" width="14.42578125" customWidth="1"/>
    <col min="1299" max="1299" width="15.28515625" customWidth="1"/>
    <col min="1539" max="1539" width="12.7109375" customWidth="1"/>
    <col min="1540" max="1540" width="14.5703125" customWidth="1"/>
    <col min="1541" max="1541" width="10.5703125" customWidth="1"/>
    <col min="1545" max="1545" width="4.28515625" customWidth="1"/>
    <col min="1546" max="1546" width="16.28515625" customWidth="1"/>
    <col min="1547" max="1547" width="11" customWidth="1"/>
    <col min="1548" max="1548" width="14.42578125" customWidth="1"/>
    <col min="1549" max="1549" width="16.140625" customWidth="1"/>
    <col min="1550" max="1550" width="16.85546875" customWidth="1"/>
    <col min="1551" max="1551" width="12" customWidth="1"/>
    <col min="1552" max="1552" width="12.5703125" customWidth="1"/>
    <col min="1553" max="1554" width="14.42578125" customWidth="1"/>
    <col min="1555" max="1555" width="15.28515625" customWidth="1"/>
    <col min="1795" max="1795" width="12.7109375" customWidth="1"/>
    <col min="1796" max="1796" width="14.5703125" customWidth="1"/>
    <col min="1797" max="1797" width="10.5703125" customWidth="1"/>
    <col min="1801" max="1801" width="4.28515625" customWidth="1"/>
    <col min="1802" max="1802" width="16.28515625" customWidth="1"/>
    <col min="1803" max="1803" width="11" customWidth="1"/>
    <col min="1804" max="1804" width="14.42578125" customWidth="1"/>
    <col min="1805" max="1805" width="16.140625" customWidth="1"/>
    <col min="1806" max="1806" width="16.85546875" customWidth="1"/>
    <col min="1807" max="1807" width="12" customWidth="1"/>
    <col min="1808" max="1808" width="12.5703125" customWidth="1"/>
    <col min="1809" max="1810" width="14.42578125" customWidth="1"/>
    <col min="1811" max="1811" width="15.28515625" customWidth="1"/>
    <col min="2051" max="2051" width="12.7109375" customWidth="1"/>
    <col min="2052" max="2052" width="14.5703125" customWidth="1"/>
    <col min="2053" max="2053" width="10.5703125" customWidth="1"/>
    <col min="2057" max="2057" width="4.28515625" customWidth="1"/>
    <col min="2058" max="2058" width="16.28515625" customWidth="1"/>
    <col min="2059" max="2059" width="11" customWidth="1"/>
    <col min="2060" max="2060" width="14.42578125" customWidth="1"/>
    <col min="2061" max="2061" width="16.140625" customWidth="1"/>
    <col min="2062" max="2062" width="16.85546875" customWidth="1"/>
    <col min="2063" max="2063" width="12" customWidth="1"/>
    <col min="2064" max="2064" width="12.5703125" customWidth="1"/>
    <col min="2065" max="2066" width="14.42578125" customWidth="1"/>
    <col min="2067" max="2067" width="15.28515625" customWidth="1"/>
    <col min="2307" max="2307" width="12.7109375" customWidth="1"/>
    <col min="2308" max="2308" width="14.5703125" customWidth="1"/>
    <col min="2309" max="2309" width="10.5703125" customWidth="1"/>
    <col min="2313" max="2313" width="4.28515625" customWidth="1"/>
    <col min="2314" max="2314" width="16.28515625" customWidth="1"/>
    <col min="2315" max="2315" width="11" customWidth="1"/>
    <col min="2316" max="2316" width="14.42578125" customWidth="1"/>
    <col min="2317" max="2317" width="16.140625" customWidth="1"/>
    <col min="2318" max="2318" width="16.85546875" customWidth="1"/>
    <col min="2319" max="2319" width="12" customWidth="1"/>
    <col min="2320" max="2320" width="12.5703125" customWidth="1"/>
    <col min="2321" max="2322" width="14.42578125" customWidth="1"/>
    <col min="2323" max="2323" width="15.28515625" customWidth="1"/>
    <col min="2563" max="2563" width="12.7109375" customWidth="1"/>
    <col min="2564" max="2564" width="14.5703125" customWidth="1"/>
    <col min="2565" max="2565" width="10.5703125" customWidth="1"/>
    <col min="2569" max="2569" width="4.28515625" customWidth="1"/>
    <col min="2570" max="2570" width="16.28515625" customWidth="1"/>
    <col min="2571" max="2571" width="11" customWidth="1"/>
    <col min="2572" max="2572" width="14.42578125" customWidth="1"/>
    <col min="2573" max="2573" width="16.140625" customWidth="1"/>
    <col min="2574" max="2574" width="16.85546875" customWidth="1"/>
    <col min="2575" max="2575" width="12" customWidth="1"/>
    <col min="2576" max="2576" width="12.5703125" customWidth="1"/>
    <col min="2577" max="2578" width="14.42578125" customWidth="1"/>
    <col min="2579" max="2579" width="15.28515625" customWidth="1"/>
    <col min="2819" max="2819" width="12.7109375" customWidth="1"/>
    <col min="2820" max="2820" width="14.5703125" customWidth="1"/>
    <col min="2821" max="2821" width="10.5703125" customWidth="1"/>
    <col min="2825" max="2825" width="4.28515625" customWidth="1"/>
    <col min="2826" max="2826" width="16.28515625" customWidth="1"/>
    <col min="2827" max="2827" width="11" customWidth="1"/>
    <col min="2828" max="2828" width="14.42578125" customWidth="1"/>
    <col min="2829" max="2829" width="16.140625" customWidth="1"/>
    <col min="2830" max="2830" width="16.85546875" customWidth="1"/>
    <col min="2831" max="2831" width="12" customWidth="1"/>
    <col min="2832" max="2832" width="12.5703125" customWidth="1"/>
    <col min="2833" max="2834" width="14.42578125" customWidth="1"/>
    <col min="2835" max="2835" width="15.28515625" customWidth="1"/>
    <col min="3075" max="3075" width="12.7109375" customWidth="1"/>
    <col min="3076" max="3076" width="14.5703125" customWidth="1"/>
    <col min="3077" max="3077" width="10.5703125" customWidth="1"/>
    <col min="3081" max="3081" width="4.28515625" customWidth="1"/>
    <col min="3082" max="3082" width="16.28515625" customWidth="1"/>
    <col min="3083" max="3083" width="11" customWidth="1"/>
    <col min="3084" max="3084" width="14.42578125" customWidth="1"/>
    <col min="3085" max="3085" width="16.140625" customWidth="1"/>
    <col min="3086" max="3086" width="16.85546875" customWidth="1"/>
    <col min="3087" max="3087" width="12" customWidth="1"/>
    <col min="3088" max="3088" width="12.5703125" customWidth="1"/>
    <col min="3089" max="3090" width="14.42578125" customWidth="1"/>
    <col min="3091" max="3091" width="15.28515625" customWidth="1"/>
    <col min="3331" max="3331" width="12.7109375" customWidth="1"/>
    <col min="3332" max="3332" width="14.5703125" customWidth="1"/>
    <col min="3333" max="3333" width="10.5703125" customWidth="1"/>
    <col min="3337" max="3337" width="4.28515625" customWidth="1"/>
    <col min="3338" max="3338" width="16.28515625" customWidth="1"/>
    <col min="3339" max="3339" width="11" customWidth="1"/>
    <col min="3340" max="3340" width="14.42578125" customWidth="1"/>
    <col min="3341" max="3341" width="16.140625" customWidth="1"/>
    <col min="3342" max="3342" width="16.85546875" customWidth="1"/>
    <col min="3343" max="3343" width="12" customWidth="1"/>
    <col min="3344" max="3344" width="12.5703125" customWidth="1"/>
    <col min="3345" max="3346" width="14.42578125" customWidth="1"/>
    <col min="3347" max="3347" width="15.28515625" customWidth="1"/>
    <col min="3587" max="3587" width="12.7109375" customWidth="1"/>
    <col min="3588" max="3588" width="14.5703125" customWidth="1"/>
    <col min="3589" max="3589" width="10.5703125" customWidth="1"/>
    <col min="3593" max="3593" width="4.28515625" customWidth="1"/>
    <col min="3594" max="3594" width="16.28515625" customWidth="1"/>
    <col min="3595" max="3595" width="11" customWidth="1"/>
    <col min="3596" max="3596" width="14.42578125" customWidth="1"/>
    <col min="3597" max="3597" width="16.140625" customWidth="1"/>
    <col min="3598" max="3598" width="16.85546875" customWidth="1"/>
    <col min="3599" max="3599" width="12" customWidth="1"/>
    <col min="3600" max="3600" width="12.5703125" customWidth="1"/>
    <col min="3601" max="3602" width="14.42578125" customWidth="1"/>
    <col min="3603" max="3603" width="15.28515625" customWidth="1"/>
    <col min="3843" max="3843" width="12.7109375" customWidth="1"/>
    <col min="3844" max="3844" width="14.5703125" customWidth="1"/>
    <col min="3845" max="3845" width="10.5703125" customWidth="1"/>
    <col min="3849" max="3849" width="4.28515625" customWidth="1"/>
    <col min="3850" max="3850" width="16.28515625" customWidth="1"/>
    <col min="3851" max="3851" width="11" customWidth="1"/>
    <col min="3852" max="3852" width="14.42578125" customWidth="1"/>
    <col min="3853" max="3853" width="16.140625" customWidth="1"/>
    <col min="3854" max="3854" width="16.85546875" customWidth="1"/>
    <col min="3855" max="3855" width="12" customWidth="1"/>
    <col min="3856" max="3856" width="12.5703125" customWidth="1"/>
    <col min="3857" max="3858" width="14.42578125" customWidth="1"/>
    <col min="3859" max="3859" width="15.28515625" customWidth="1"/>
    <col min="4099" max="4099" width="12.7109375" customWidth="1"/>
    <col min="4100" max="4100" width="14.5703125" customWidth="1"/>
    <col min="4101" max="4101" width="10.5703125" customWidth="1"/>
    <col min="4105" max="4105" width="4.28515625" customWidth="1"/>
    <col min="4106" max="4106" width="16.28515625" customWidth="1"/>
    <col min="4107" max="4107" width="11" customWidth="1"/>
    <col min="4108" max="4108" width="14.42578125" customWidth="1"/>
    <col min="4109" max="4109" width="16.140625" customWidth="1"/>
    <col min="4110" max="4110" width="16.85546875" customWidth="1"/>
    <col min="4111" max="4111" width="12" customWidth="1"/>
    <col min="4112" max="4112" width="12.5703125" customWidth="1"/>
    <col min="4113" max="4114" width="14.42578125" customWidth="1"/>
    <col min="4115" max="4115" width="15.28515625" customWidth="1"/>
    <col min="4355" max="4355" width="12.7109375" customWidth="1"/>
    <col min="4356" max="4356" width="14.5703125" customWidth="1"/>
    <col min="4357" max="4357" width="10.5703125" customWidth="1"/>
    <col min="4361" max="4361" width="4.28515625" customWidth="1"/>
    <col min="4362" max="4362" width="16.28515625" customWidth="1"/>
    <col min="4363" max="4363" width="11" customWidth="1"/>
    <col min="4364" max="4364" width="14.42578125" customWidth="1"/>
    <col min="4365" max="4365" width="16.140625" customWidth="1"/>
    <col min="4366" max="4366" width="16.85546875" customWidth="1"/>
    <col min="4367" max="4367" width="12" customWidth="1"/>
    <col min="4368" max="4368" width="12.5703125" customWidth="1"/>
    <col min="4369" max="4370" width="14.42578125" customWidth="1"/>
    <col min="4371" max="4371" width="15.28515625" customWidth="1"/>
    <col min="4611" max="4611" width="12.7109375" customWidth="1"/>
    <col min="4612" max="4612" width="14.5703125" customWidth="1"/>
    <col min="4613" max="4613" width="10.5703125" customWidth="1"/>
    <col min="4617" max="4617" width="4.28515625" customWidth="1"/>
    <col min="4618" max="4618" width="16.28515625" customWidth="1"/>
    <col min="4619" max="4619" width="11" customWidth="1"/>
    <col min="4620" max="4620" width="14.42578125" customWidth="1"/>
    <col min="4621" max="4621" width="16.140625" customWidth="1"/>
    <col min="4622" max="4622" width="16.85546875" customWidth="1"/>
    <col min="4623" max="4623" width="12" customWidth="1"/>
    <col min="4624" max="4624" width="12.5703125" customWidth="1"/>
    <col min="4625" max="4626" width="14.42578125" customWidth="1"/>
    <col min="4627" max="4627" width="15.28515625" customWidth="1"/>
    <col min="4867" max="4867" width="12.7109375" customWidth="1"/>
    <col min="4868" max="4868" width="14.5703125" customWidth="1"/>
    <col min="4869" max="4869" width="10.5703125" customWidth="1"/>
    <col min="4873" max="4873" width="4.28515625" customWidth="1"/>
    <col min="4874" max="4874" width="16.28515625" customWidth="1"/>
    <col min="4875" max="4875" width="11" customWidth="1"/>
    <col min="4876" max="4876" width="14.42578125" customWidth="1"/>
    <col min="4877" max="4877" width="16.140625" customWidth="1"/>
    <col min="4878" max="4878" width="16.85546875" customWidth="1"/>
    <col min="4879" max="4879" width="12" customWidth="1"/>
    <col min="4880" max="4880" width="12.5703125" customWidth="1"/>
    <col min="4881" max="4882" width="14.42578125" customWidth="1"/>
    <col min="4883" max="4883" width="15.28515625" customWidth="1"/>
    <col min="5123" max="5123" width="12.7109375" customWidth="1"/>
    <col min="5124" max="5124" width="14.5703125" customWidth="1"/>
    <col min="5125" max="5125" width="10.5703125" customWidth="1"/>
    <col min="5129" max="5129" width="4.28515625" customWidth="1"/>
    <col min="5130" max="5130" width="16.28515625" customWidth="1"/>
    <col min="5131" max="5131" width="11" customWidth="1"/>
    <col min="5132" max="5132" width="14.42578125" customWidth="1"/>
    <col min="5133" max="5133" width="16.140625" customWidth="1"/>
    <col min="5134" max="5134" width="16.85546875" customWidth="1"/>
    <col min="5135" max="5135" width="12" customWidth="1"/>
    <col min="5136" max="5136" width="12.5703125" customWidth="1"/>
    <col min="5137" max="5138" width="14.42578125" customWidth="1"/>
    <col min="5139" max="5139" width="15.28515625" customWidth="1"/>
    <col min="5379" max="5379" width="12.7109375" customWidth="1"/>
    <col min="5380" max="5380" width="14.5703125" customWidth="1"/>
    <col min="5381" max="5381" width="10.5703125" customWidth="1"/>
    <col min="5385" max="5385" width="4.28515625" customWidth="1"/>
    <col min="5386" max="5386" width="16.28515625" customWidth="1"/>
    <col min="5387" max="5387" width="11" customWidth="1"/>
    <col min="5388" max="5388" width="14.42578125" customWidth="1"/>
    <col min="5389" max="5389" width="16.140625" customWidth="1"/>
    <col min="5390" max="5390" width="16.85546875" customWidth="1"/>
    <col min="5391" max="5391" width="12" customWidth="1"/>
    <col min="5392" max="5392" width="12.5703125" customWidth="1"/>
    <col min="5393" max="5394" width="14.42578125" customWidth="1"/>
    <col min="5395" max="5395" width="15.28515625" customWidth="1"/>
    <col min="5635" max="5635" width="12.7109375" customWidth="1"/>
    <col min="5636" max="5636" width="14.5703125" customWidth="1"/>
    <col min="5637" max="5637" width="10.5703125" customWidth="1"/>
    <col min="5641" max="5641" width="4.28515625" customWidth="1"/>
    <col min="5642" max="5642" width="16.28515625" customWidth="1"/>
    <col min="5643" max="5643" width="11" customWidth="1"/>
    <col min="5644" max="5644" width="14.42578125" customWidth="1"/>
    <col min="5645" max="5645" width="16.140625" customWidth="1"/>
    <col min="5646" max="5646" width="16.85546875" customWidth="1"/>
    <col min="5647" max="5647" width="12" customWidth="1"/>
    <col min="5648" max="5648" width="12.5703125" customWidth="1"/>
    <col min="5649" max="5650" width="14.42578125" customWidth="1"/>
    <col min="5651" max="5651" width="15.28515625" customWidth="1"/>
    <col min="5891" max="5891" width="12.7109375" customWidth="1"/>
    <col min="5892" max="5892" width="14.5703125" customWidth="1"/>
    <col min="5893" max="5893" width="10.5703125" customWidth="1"/>
    <col min="5897" max="5897" width="4.28515625" customWidth="1"/>
    <col min="5898" max="5898" width="16.28515625" customWidth="1"/>
    <col min="5899" max="5899" width="11" customWidth="1"/>
    <col min="5900" max="5900" width="14.42578125" customWidth="1"/>
    <col min="5901" max="5901" width="16.140625" customWidth="1"/>
    <col min="5902" max="5902" width="16.85546875" customWidth="1"/>
    <col min="5903" max="5903" width="12" customWidth="1"/>
    <col min="5904" max="5904" width="12.5703125" customWidth="1"/>
    <col min="5905" max="5906" width="14.42578125" customWidth="1"/>
    <col min="5907" max="5907" width="15.28515625" customWidth="1"/>
    <col min="6147" max="6147" width="12.7109375" customWidth="1"/>
    <col min="6148" max="6148" width="14.5703125" customWidth="1"/>
    <col min="6149" max="6149" width="10.5703125" customWidth="1"/>
    <col min="6153" max="6153" width="4.28515625" customWidth="1"/>
    <col min="6154" max="6154" width="16.28515625" customWidth="1"/>
    <col min="6155" max="6155" width="11" customWidth="1"/>
    <col min="6156" max="6156" width="14.42578125" customWidth="1"/>
    <col min="6157" max="6157" width="16.140625" customWidth="1"/>
    <col min="6158" max="6158" width="16.85546875" customWidth="1"/>
    <col min="6159" max="6159" width="12" customWidth="1"/>
    <col min="6160" max="6160" width="12.5703125" customWidth="1"/>
    <col min="6161" max="6162" width="14.42578125" customWidth="1"/>
    <col min="6163" max="6163" width="15.28515625" customWidth="1"/>
    <col min="6403" max="6403" width="12.7109375" customWidth="1"/>
    <col min="6404" max="6404" width="14.5703125" customWidth="1"/>
    <col min="6405" max="6405" width="10.5703125" customWidth="1"/>
    <col min="6409" max="6409" width="4.28515625" customWidth="1"/>
    <col min="6410" max="6410" width="16.28515625" customWidth="1"/>
    <col min="6411" max="6411" width="11" customWidth="1"/>
    <col min="6412" max="6412" width="14.42578125" customWidth="1"/>
    <col min="6413" max="6413" width="16.140625" customWidth="1"/>
    <col min="6414" max="6414" width="16.85546875" customWidth="1"/>
    <col min="6415" max="6415" width="12" customWidth="1"/>
    <col min="6416" max="6416" width="12.5703125" customWidth="1"/>
    <col min="6417" max="6418" width="14.42578125" customWidth="1"/>
    <col min="6419" max="6419" width="15.28515625" customWidth="1"/>
    <col min="6659" max="6659" width="12.7109375" customWidth="1"/>
    <col min="6660" max="6660" width="14.5703125" customWidth="1"/>
    <col min="6661" max="6661" width="10.5703125" customWidth="1"/>
    <col min="6665" max="6665" width="4.28515625" customWidth="1"/>
    <col min="6666" max="6666" width="16.28515625" customWidth="1"/>
    <col min="6667" max="6667" width="11" customWidth="1"/>
    <col min="6668" max="6668" width="14.42578125" customWidth="1"/>
    <col min="6669" max="6669" width="16.140625" customWidth="1"/>
    <col min="6670" max="6670" width="16.85546875" customWidth="1"/>
    <col min="6671" max="6671" width="12" customWidth="1"/>
    <col min="6672" max="6672" width="12.5703125" customWidth="1"/>
    <col min="6673" max="6674" width="14.42578125" customWidth="1"/>
    <col min="6675" max="6675" width="15.28515625" customWidth="1"/>
    <col min="6915" max="6915" width="12.7109375" customWidth="1"/>
    <col min="6916" max="6916" width="14.5703125" customWidth="1"/>
    <col min="6917" max="6917" width="10.5703125" customWidth="1"/>
    <col min="6921" max="6921" width="4.28515625" customWidth="1"/>
    <col min="6922" max="6922" width="16.28515625" customWidth="1"/>
    <col min="6923" max="6923" width="11" customWidth="1"/>
    <col min="6924" max="6924" width="14.42578125" customWidth="1"/>
    <col min="6925" max="6925" width="16.140625" customWidth="1"/>
    <col min="6926" max="6926" width="16.85546875" customWidth="1"/>
    <col min="6927" max="6927" width="12" customWidth="1"/>
    <col min="6928" max="6928" width="12.5703125" customWidth="1"/>
    <col min="6929" max="6930" width="14.42578125" customWidth="1"/>
    <col min="6931" max="6931" width="15.28515625" customWidth="1"/>
    <col min="7171" max="7171" width="12.7109375" customWidth="1"/>
    <col min="7172" max="7172" width="14.5703125" customWidth="1"/>
    <col min="7173" max="7173" width="10.5703125" customWidth="1"/>
    <col min="7177" max="7177" width="4.28515625" customWidth="1"/>
    <col min="7178" max="7178" width="16.28515625" customWidth="1"/>
    <col min="7179" max="7179" width="11" customWidth="1"/>
    <col min="7180" max="7180" width="14.42578125" customWidth="1"/>
    <col min="7181" max="7181" width="16.140625" customWidth="1"/>
    <col min="7182" max="7182" width="16.85546875" customWidth="1"/>
    <col min="7183" max="7183" width="12" customWidth="1"/>
    <col min="7184" max="7184" width="12.5703125" customWidth="1"/>
    <col min="7185" max="7186" width="14.42578125" customWidth="1"/>
    <col min="7187" max="7187" width="15.28515625" customWidth="1"/>
    <col min="7427" max="7427" width="12.7109375" customWidth="1"/>
    <col min="7428" max="7428" width="14.5703125" customWidth="1"/>
    <col min="7429" max="7429" width="10.5703125" customWidth="1"/>
    <col min="7433" max="7433" width="4.28515625" customWidth="1"/>
    <col min="7434" max="7434" width="16.28515625" customWidth="1"/>
    <col min="7435" max="7435" width="11" customWidth="1"/>
    <col min="7436" max="7436" width="14.42578125" customWidth="1"/>
    <col min="7437" max="7437" width="16.140625" customWidth="1"/>
    <col min="7438" max="7438" width="16.85546875" customWidth="1"/>
    <col min="7439" max="7439" width="12" customWidth="1"/>
    <col min="7440" max="7440" width="12.5703125" customWidth="1"/>
    <col min="7441" max="7442" width="14.42578125" customWidth="1"/>
    <col min="7443" max="7443" width="15.28515625" customWidth="1"/>
    <col min="7683" max="7683" width="12.7109375" customWidth="1"/>
    <col min="7684" max="7684" width="14.5703125" customWidth="1"/>
    <col min="7685" max="7685" width="10.5703125" customWidth="1"/>
    <col min="7689" max="7689" width="4.28515625" customWidth="1"/>
    <col min="7690" max="7690" width="16.28515625" customWidth="1"/>
    <col min="7691" max="7691" width="11" customWidth="1"/>
    <col min="7692" max="7692" width="14.42578125" customWidth="1"/>
    <col min="7693" max="7693" width="16.140625" customWidth="1"/>
    <col min="7694" max="7694" width="16.85546875" customWidth="1"/>
    <col min="7695" max="7695" width="12" customWidth="1"/>
    <col min="7696" max="7696" width="12.5703125" customWidth="1"/>
    <col min="7697" max="7698" width="14.42578125" customWidth="1"/>
    <col min="7699" max="7699" width="15.28515625" customWidth="1"/>
    <col min="7939" max="7939" width="12.7109375" customWidth="1"/>
    <col min="7940" max="7940" width="14.5703125" customWidth="1"/>
    <col min="7941" max="7941" width="10.5703125" customWidth="1"/>
    <col min="7945" max="7945" width="4.28515625" customWidth="1"/>
    <col min="7946" max="7946" width="16.28515625" customWidth="1"/>
    <col min="7947" max="7947" width="11" customWidth="1"/>
    <col min="7948" max="7948" width="14.42578125" customWidth="1"/>
    <col min="7949" max="7949" width="16.140625" customWidth="1"/>
    <col min="7950" max="7950" width="16.85546875" customWidth="1"/>
    <col min="7951" max="7951" width="12" customWidth="1"/>
    <col min="7952" max="7952" width="12.5703125" customWidth="1"/>
    <col min="7953" max="7954" width="14.42578125" customWidth="1"/>
    <col min="7955" max="7955" width="15.28515625" customWidth="1"/>
    <col min="8195" max="8195" width="12.7109375" customWidth="1"/>
    <col min="8196" max="8196" width="14.5703125" customWidth="1"/>
    <col min="8197" max="8197" width="10.5703125" customWidth="1"/>
    <col min="8201" max="8201" width="4.28515625" customWidth="1"/>
    <col min="8202" max="8202" width="16.28515625" customWidth="1"/>
    <col min="8203" max="8203" width="11" customWidth="1"/>
    <col min="8204" max="8204" width="14.42578125" customWidth="1"/>
    <col min="8205" max="8205" width="16.140625" customWidth="1"/>
    <col min="8206" max="8206" width="16.85546875" customWidth="1"/>
    <col min="8207" max="8207" width="12" customWidth="1"/>
    <col min="8208" max="8208" width="12.5703125" customWidth="1"/>
    <col min="8209" max="8210" width="14.42578125" customWidth="1"/>
    <col min="8211" max="8211" width="15.28515625" customWidth="1"/>
    <col min="8451" max="8451" width="12.7109375" customWidth="1"/>
    <col min="8452" max="8452" width="14.5703125" customWidth="1"/>
    <col min="8453" max="8453" width="10.5703125" customWidth="1"/>
    <col min="8457" max="8457" width="4.28515625" customWidth="1"/>
    <col min="8458" max="8458" width="16.28515625" customWidth="1"/>
    <col min="8459" max="8459" width="11" customWidth="1"/>
    <col min="8460" max="8460" width="14.42578125" customWidth="1"/>
    <col min="8461" max="8461" width="16.140625" customWidth="1"/>
    <col min="8462" max="8462" width="16.85546875" customWidth="1"/>
    <col min="8463" max="8463" width="12" customWidth="1"/>
    <col min="8464" max="8464" width="12.5703125" customWidth="1"/>
    <col min="8465" max="8466" width="14.42578125" customWidth="1"/>
    <col min="8467" max="8467" width="15.28515625" customWidth="1"/>
    <col min="8707" max="8707" width="12.7109375" customWidth="1"/>
    <col min="8708" max="8708" width="14.5703125" customWidth="1"/>
    <col min="8709" max="8709" width="10.5703125" customWidth="1"/>
    <col min="8713" max="8713" width="4.28515625" customWidth="1"/>
    <col min="8714" max="8714" width="16.28515625" customWidth="1"/>
    <col min="8715" max="8715" width="11" customWidth="1"/>
    <col min="8716" max="8716" width="14.42578125" customWidth="1"/>
    <col min="8717" max="8717" width="16.140625" customWidth="1"/>
    <col min="8718" max="8718" width="16.85546875" customWidth="1"/>
    <col min="8719" max="8719" width="12" customWidth="1"/>
    <col min="8720" max="8720" width="12.5703125" customWidth="1"/>
    <col min="8721" max="8722" width="14.42578125" customWidth="1"/>
    <col min="8723" max="8723" width="15.28515625" customWidth="1"/>
    <col min="8963" max="8963" width="12.7109375" customWidth="1"/>
    <col min="8964" max="8964" width="14.5703125" customWidth="1"/>
    <col min="8965" max="8965" width="10.5703125" customWidth="1"/>
    <col min="8969" max="8969" width="4.28515625" customWidth="1"/>
    <col min="8970" max="8970" width="16.28515625" customWidth="1"/>
    <col min="8971" max="8971" width="11" customWidth="1"/>
    <col min="8972" max="8972" width="14.42578125" customWidth="1"/>
    <col min="8973" max="8973" width="16.140625" customWidth="1"/>
    <col min="8974" max="8974" width="16.85546875" customWidth="1"/>
    <col min="8975" max="8975" width="12" customWidth="1"/>
    <col min="8976" max="8976" width="12.5703125" customWidth="1"/>
    <col min="8977" max="8978" width="14.42578125" customWidth="1"/>
    <col min="8979" max="8979" width="15.28515625" customWidth="1"/>
    <col min="9219" max="9219" width="12.7109375" customWidth="1"/>
    <col min="9220" max="9220" width="14.5703125" customWidth="1"/>
    <col min="9221" max="9221" width="10.5703125" customWidth="1"/>
    <col min="9225" max="9225" width="4.28515625" customWidth="1"/>
    <col min="9226" max="9226" width="16.28515625" customWidth="1"/>
    <col min="9227" max="9227" width="11" customWidth="1"/>
    <col min="9228" max="9228" width="14.42578125" customWidth="1"/>
    <col min="9229" max="9229" width="16.140625" customWidth="1"/>
    <col min="9230" max="9230" width="16.85546875" customWidth="1"/>
    <col min="9231" max="9231" width="12" customWidth="1"/>
    <col min="9232" max="9232" width="12.5703125" customWidth="1"/>
    <col min="9233" max="9234" width="14.42578125" customWidth="1"/>
    <col min="9235" max="9235" width="15.28515625" customWidth="1"/>
    <col min="9475" max="9475" width="12.7109375" customWidth="1"/>
    <col min="9476" max="9476" width="14.5703125" customWidth="1"/>
    <col min="9477" max="9477" width="10.5703125" customWidth="1"/>
    <col min="9481" max="9481" width="4.28515625" customWidth="1"/>
    <col min="9482" max="9482" width="16.28515625" customWidth="1"/>
    <col min="9483" max="9483" width="11" customWidth="1"/>
    <col min="9484" max="9484" width="14.42578125" customWidth="1"/>
    <col min="9485" max="9485" width="16.140625" customWidth="1"/>
    <col min="9486" max="9486" width="16.85546875" customWidth="1"/>
    <col min="9487" max="9487" width="12" customWidth="1"/>
    <col min="9488" max="9488" width="12.5703125" customWidth="1"/>
    <col min="9489" max="9490" width="14.42578125" customWidth="1"/>
    <col min="9491" max="9491" width="15.28515625" customWidth="1"/>
    <col min="9731" max="9731" width="12.7109375" customWidth="1"/>
    <col min="9732" max="9732" width="14.5703125" customWidth="1"/>
    <col min="9733" max="9733" width="10.5703125" customWidth="1"/>
    <col min="9737" max="9737" width="4.28515625" customWidth="1"/>
    <col min="9738" max="9738" width="16.28515625" customWidth="1"/>
    <col min="9739" max="9739" width="11" customWidth="1"/>
    <col min="9740" max="9740" width="14.42578125" customWidth="1"/>
    <col min="9741" max="9741" width="16.140625" customWidth="1"/>
    <col min="9742" max="9742" width="16.85546875" customWidth="1"/>
    <col min="9743" max="9743" width="12" customWidth="1"/>
    <col min="9744" max="9744" width="12.5703125" customWidth="1"/>
    <col min="9745" max="9746" width="14.42578125" customWidth="1"/>
    <col min="9747" max="9747" width="15.28515625" customWidth="1"/>
    <col min="9987" max="9987" width="12.7109375" customWidth="1"/>
    <col min="9988" max="9988" width="14.5703125" customWidth="1"/>
    <col min="9989" max="9989" width="10.5703125" customWidth="1"/>
    <col min="9993" max="9993" width="4.28515625" customWidth="1"/>
    <col min="9994" max="9994" width="16.28515625" customWidth="1"/>
    <col min="9995" max="9995" width="11" customWidth="1"/>
    <col min="9996" max="9996" width="14.42578125" customWidth="1"/>
    <col min="9997" max="9997" width="16.140625" customWidth="1"/>
    <col min="9998" max="9998" width="16.85546875" customWidth="1"/>
    <col min="9999" max="9999" width="12" customWidth="1"/>
    <col min="10000" max="10000" width="12.5703125" customWidth="1"/>
    <col min="10001" max="10002" width="14.42578125" customWidth="1"/>
    <col min="10003" max="10003" width="15.28515625" customWidth="1"/>
    <col min="10243" max="10243" width="12.7109375" customWidth="1"/>
    <col min="10244" max="10244" width="14.5703125" customWidth="1"/>
    <col min="10245" max="10245" width="10.5703125" customWidth="1"/>
    <col min="10249" max="10249" width="4.28515625" customWidth="1"/>
    <col min="10250" max="10250" width="16.28515625" customWidth="1"/>
    <col min="10251" max="10251" width="11" customWidth="1"/>
    <col min="10252" max="10252" width="14.42578125" customWidth="1"/>
    <col min="10253" max="10253" width="16.140625" customWidth="1"/>
    <col min="10254" max="10254" width="16.85546875" customWidth="1"/>
    <col min="10255" max="10255" width="12" customWidth="1"/>
    <col min="10256" max="10256" width="12.5703125" customWidth="1"/>
    <col min="10257" max="10258" width="14.42578125" customWidth="1"/>
    <col min="10259" max="10259" width="15.28515625" customWidth="1"/>
    <col min="10499" max="10499" width="12.7109375" customWidth="1"/>
    <col min="10500" max="10500" width="14.5703125" customWidth="1"/>
    <col min="10501" max="10501" width="10.5703125" customWidth="1"/>
    <col min="10505" max="10505" width="4.28515625" customWidth="1"/>
    <col min="10506" max="10506" width="16.28515625" customWidth="1"/>
    <col min="10507" max="10507" width="11" customWidth="1"/>
    <col min="10508" max="10508" width="14.42578125" customWidth="1"/>
    <col min="10509" max="10509" width="16.140625" customWidth="1"/>
    <col min="10510" max="10510" width="16.85546875" customWidth="1"/>
    <col min="10511" max="10511" width="12" customWidth="1"/>
    <col min="10512" max="10512" width="12.5703125" customWidth="1"/>
    <col min="10513" max="10514" width="14.42578125" customWidth="1"/>
    <col min="10515" max="10515" width="15.28515625" customWidth="1"/>
    <col min="10755" max="10755" width="12.7109375" customWidth="1"/>
    <col min="10756" max="10756" width="14.5703125" customWidth="1"/>
    <col min="10757" max="10757" width="10.5703125" customWidth="1"/>
    <col min="10761" max="10761" width="4.28515625" customWidth="1"/>
    <col min="10762" max="10762" width="16.28515625" customWidth="1"/>
    <col min="10763" max="10763" width="11" customWidth="1"/>
    <col min="10764" max="10764" width="14.42578125" customWidth="1"/>
    <col min="10765" max="10765" width="16.140625" customWidth="1"/>
    <col min="10766" max="10766" width="16.85546875" customWidth="1"/>
    <col min="10767" max="10767" width="12" customWidth="1"/>
    <col min="10768" max="10768" width="12.5703125" customWidth="1"/>
    <col min="10769" max="10770" width="14.42578125" customWidth="1"/>
    <col min="10771" max="10771" width="15.28515625" customWidth="1"/>
    <col min="11011" max="11011" width="12.7109375" customWidth="1"/>
    <col min="11012" max="11012" width="14.5703125" customWidth="1"/>
    <col min="11013" max="11013" width="10.5703125" customWidth="1"/>
    <col min="11017" max="11017" width="4.28515625" customWidth="1"/>
    <col min="11018" max="11018" width="16.28515625" customWidth="1"/>
    <col min="11019" max="11019" width="11" customWidth="1"/>
    <col min="11020" max="11020" width="14.42578125" customWidth="1"/>
    <col min="11021" max="11021" width="16.140625" customWidth="1"/>
    <col min="11022" max="11022" width="16.85546875" customWidth="1"/>
    <col min="11023" max="11023" width="12" customWidth="1"/>
    <col min="11024" max="11024" width="12.5703125" customWidth="1"/>
    <col min="11025" max="11026" width="14.42578125" customWidth="1"/>
    <col min="11027" max="11027" width="15.28515625" customWidth="1"/>
    <col min="11267" max="11267" width="12.7109375" customWidth="1"/>
    <col min="11268" max="11268" width="14.5703125" customWidth="1"/>
    <col min="11269" max="11269" width="10.5703125" customWidth="1"/>
    <col min="11273" max="11273" width="4.28515625" customWidth="1"/>
    <col min="11274" max="11274" width="16.28515625" customWidth="1"/>
    <col min="11275" max="11275" width="11" customWidth="1"/>
    <col min="11276" max="11276" width="14.42578125" customWidth="1"/>
    <col min="11277" max="11277" width="16.140625" customWidth="1"/>
    <col min="11278" max="11278" width="16.85546875" customWidth="1"/>
    <col min="11279" max="11279" width="12" customWidth="1"/>
    <col min="11280" max="11280" width="12.5703125" customWidth="1"/>
    <col min="11281" max="11282" width="14.42578125" customWidth="1"/>
    <col min="11283" max="11283" width="15.28515625" customWidth="1"/>
    <col min="11523" max="11523" width="12.7109375" customWidth="1"/>
    <col min="11524" max="11524" width="14.5703125" customWidth="1"/>
    <col min="11525" max="11525" width="10.5703125" customWidth="1"/>
    <col min="11529" max="11529" width="4.28515625" customWidth="1"/>
    <col min="11530" max="11530" width="16.28515625" customWidth="1"/>
    <col min="11531" max="11531" width="11" customWidth="1"/>
    <col min="11532" max="11532" width="14.42578125" customWidth="1"/>
    <col min="11533" max="11533" width="16.140625" customWidth="1"/>
    <col min="11534" max="11534" width="16.85546875" customWidth="1"/>
    <col min="11535" max="11535" width="12" customWidth="1"/>
    <col min="11536" max="11536" width="12.5703125" customWidth="1"/>
    <col min="11537" max="11538" width="14.42578125" customWidth="1"/>
    <col min="11539" max="11539" width="15.28515625" customWidth="1"/>
    <col min="11779" max="11779" width="12.7109375" customWidth="1"/>
    <col min="11780" max="11780" width="14.5703125" customWidth="1"/>
    <col min="11781" max="11781" width="10.5703125" customWidth="1"/>
    <col min="11785" max="11785" width="4.28515625" customWidth="1"/>
    <col min="11786" max="11786" width="16.28515625" customWidth="1"/>
    <col min="11787" max="11787" width="11" customWidth="1"/>
    <col min="11788" max="11788" width="14.42578125" customWidth="1"/>
    <col min="11789" max="11789" width="16.140625" customWidth="1"/>
    <col min="11790" max="11790" width="16.85546875" customWidth="1"/>
    <col min="11791" max="11791" width="12" customWidth="1"/>
    <col min="11792" max="11792" width="12.5703125" customWidth="1"/>
    <col min="11793" max="11794" width="14.42578125" customWidth="1"/>
    <col min="11795" max="11795" width="15.28515625" customWidth="1"/>
    <col min="12035" max="12035" width="12.7109375" customWidth="1"/>
    <col min="12036" max="12036" width="14.5703125" customWidth="1"/>
    <col min="12037" max="12037" width="10.5703125" customWidth="1"/>
    <col min="12041" max="12041" width="4.28515625" customWidth="1"/>
    <col min="12042" max="12042" width="16.28515625" customWidth="1"/>
    <col min="12043" max="12043" width="11" customWidth="1"/>
    <col min="12044" max="12044" width="14.42578125" customWidth="1"/>
    <col min="12045" max="12045" width="16.140625" customWidth="1"/>
    <col min="12046" max="12046" width="16.85546875" customWidth="1"/>
    <col min="12047" max="12047" width="12" customWidth="1"/>
    <col min="12048" max="12048" width="12.5703125" customWidth="1"/>
    <col min="12049" max="12050" width="14.42578125" customWidth="1"/>
    <col min="12051" max="12051" width="15.28515625" customWidth="1"/>
    <col min="12291" max="12291" width="12.7109375" customWidth="1"/>
    <col min="12292" max="12292" width="14.5703125" customWidth="1"/>
    <col min="12293" max="12293" width="10.5703125" customWidth="1"/>
    <col min="12297" max="12297" width="4.28515625" customWidth="1"/>
    <col min="12298" max="12298" width="16.28515625" customWidth="1"/>
    <col min="12299" max="12299" width="11" customWidth="1"/>
    <col min="12300" max="12300" width="14.42578125" customWidth="1"/>
    <col min="12301" max="12301" width="16.140625" customWidth="1"/>
    <col min="12302" max="12302" width="16.85546875" customWidth="1"/>
    <col min="12303" max="12303" width="12" customWidth="1"/>
    <col min="12304" max="12304" width="12.5703125" customWidth="1"/>
    <col min="12305" max="12306" width="14.42578125" customWidth="1"/>
    <col min="12307" max="12307" width="15.28515625" customWidth="1"/>
    <col min="12547" max="12547" width="12.7109375" customWidth="1"/>
    <col min="12548" max="12548" width="14.5703125" customWidth="1"/>
    <col min="12549" max="12549" width="10.5703125" customWidth="1"/>
    <col min="12553" max="12553" width="4.28515625" customWidth="1"/>
    <col min="12554" max="12554" width="16.28515625" customWidth="1"/>
    <col min="12555" max="12555" width="11" customWidth="1"/>
    <col min="12556" max="12556" width="14.42578125" customWidth="1"/>
    <col min="12557" max="12557" width="16.140625" customWidth="1"/>
    <col min="12558" max="12558" width="16.85546875" customWidth="1"/>
    <col min="12559" max="12559" width="12" customWidth="1"/>
    <col min="12560" max="12560" width="12.5703125" customWidth="1"/>
    <col min="12561" max="12562" width="14.42578125" customWidth="1"/>
    <col min="12563" max="12563" width="15.28515625" customWidth="1"/>
    <col min="12803" max="12803" width="12.7109375" customWidth="1"/>
    <col min="12804" max="12804" width="14.5703125" customWidth="1"/>
    <col min="12805" max="12805" width="10.5703125" customWidth="1"/>
    <col min="12809" max="12809" width="4.28515625" customWidth="1"/>
    <col min="12810" max="12810" width="16.28515625" customWidth="1"/>
    <col min="12811" max="12811" width="11" customWidth="1"/>
    <col min="12812" max="12812" width="14.42578125" customWidth="1"/>
    <col min="12813" max="12813" width="16.140625" customWidth="1"/>
    <col min="12814" max="12814" width="16.85546875" customWidth="1"/>
    <col min="12815" max="12815" width="12" customWidth="1"/>
    <col min="12816" max="12816" width="12.5703125" customWidth="1"/>
    <col min="12817" max="12818" width="14.42578125" customWidth="1"/>
    <col min="12819" max="12819" width="15.28515625" customWidth="1"/>
    <col min="13059" max="13059" width="12.7109375" customWidth="1"/>
    <col min="13060" max="13060" width="14.5703125" customWidth="1"/>
    <col min="13061" max="13061" width="10.5703125" customWidth="1"/>
    <col min="13065" max="13065" width="4.28515625" customWidth="1"/>
    <col min="13066" max="13066" width="16.28515625" customWidth="1"/>
    <col min="13067" max="13067" width="11" customWidth="1"/>
    <col min="13068" max="13068" width="14.42578125" customWidth="1"/>
    <col min="13069" max="13069" width="16.140625" customWidth="1"/>
    <col min="13070" max="13070" width="16.85546875" customWidth="1"/>
    <col min="13071" max="13071" width="12" customWidth="1"/>
    <col min="13072" max="13072" width="12.5703125" customWidth="1"/>
    <col min="13073" max="13074" width="14.42578125" customWidth="1"/>
    <col min="13075" max="13075" width="15.28515625" customWidth="1"/>
    <col min="13315" max="13315" width="12.7109375" customWidth="1"/>
    <col min="13316" max="13316" width="14.5703125" customWidth="1"/>
    <col min="13317" max="13317" width="10.5703125" customWidth="1"/>
    <col min="13321" max="13321" width="4.28515625" customWidth="1"/>
    <col min="13322" max="13322" width="16.28515625" customWidth="1"/>
    <col min="13323" max="13323" width="11" customWidth="1"/>
    <col min="13324" max="13324" width="14.42578125" customWidth="1"/>
    <col min="13325" max="13325" width="16.140625" customWidth="1"/>
    <col min="13326" max="13326" width="16.85546875" customWidth="1"/>
    <col min="13327" max="13327" width="12" customWidth="1"/>
    <col min="13328" max="13328" width="12.5703125" customWidth="1"/>
    <col min="13329" max="13330" width="14.42578125" customWidth="1"/>
    <col min="13331" max="13331" width="15.28515625" customWidth="1"/>
    <col min="13571" max="13571" width="12.7109375" customWidth="1"/>
    <col min="13572" max="13572" width="14.5703125" customWidth="1"/>
    <col min="13573" max="13573" width="10.5703125" customWidth="1"/>
    <col min="13577" max="13577" width="4.28515625" customWidth="1"/>
    <col min="13578" max="13578" width="16.28515625" customWidth="1"/>
    <col min="13579" max="13579" width="11" customWidth="1"/>
    <col min="13580" max="13580" width="14.42578125" customWidth="1"/>
    <col min="13581" max="13581" width="16.140625" customWidth="1"/>
    <col min="13582" max="13582" width="16.85546875" customWidth="1"/>
    <col min="13583" max="13583" width="12" customWidth="1"/>
    <col min="13584" max="13584" width="12.5703125" customWidth="1"/>
    <col min="13585" max="13586" width="14.42578125" customWidth="1"/>
    <col min="13587" max="13587" width="15.28515625" customWidth="1"/>
    <col min="13827" max="13827" width="12.7109375" customWidth="1"/>
    <col min="13828" max="13828" width="14.5703125" customWidth="1"/>
    <col min="13829" max="13829" width="10.5703125" customWidth="1"/>
    <col min="13833" max="13833" width="4.28515625" customWidth="1"/>
    <col min="13834" max="13834" width="16.28515625" customWidth="1"/>
    <col min="13835" max="13835" width="11" customWidth="1"/>
    <col min="13836" max="13836" width="14.42578125" customWidth="1"/>
    <col min="13837" max="13837" width="16.140625" customWidth="1"/>
    <col min="13838" max="13838" width="16.85546875" customWidth="1"/>
    <col min="13839" max="13839" width="12" customWidth="1"/>
    <col min="13840" max="13840" width="12.5703125" customWidth="1"/>
    <col min="13841" max="13842" width="14.42578125" customWidth="1"/>
    <col min="13843" max="13843" width="15.28515625" customWidth="1"/>
    <col min="14083" max="14083" width="12.7109375" customWidth="1"/>
    <col min="14084" max="14084" width="14.5703125" customWidth="1"/>
    <col min="14085" max="14085" width="10.5703125" customWidth="1"/>
    <col min="14089" max="14089" width="4.28515625" customWidth="1"/>
    <col min="14090" max="14090" width="16.28515625" customWidth="1"/>
    <col min="14091" max="14091" width="11" customWidth="1"/>
    <col min="14092" max="14092" width="14.42578125" customWidth="1"/>
    <col min="14093" max="14093" width="16.140625" customWidth="1"/>
    <col min="14094" max="14094" width="16.85546875" customWidth="1"/>
    <col min="14095" max="14095" width="12" customWidth="1"/>
    <col min="14096" max="14096" width="12.5703125" customWidth="1"/>
    <col min="14097" max="14098" width="14.42578125" customWidth="1"/>
    <col min="14099" max="14099" width="15.28515625" customWidth="1"/>
    <col min="14339" max="14339" width="12.7109375" customWidth="1"/>
    <col min="14340" max="14340" width="14.5703125" customWidth="1"/>
    <col min="14341" max="14341" width="10.5703125" customWidth="1"/>
    <col min="14345" max="14345" width="4.28515625" customWidth="1"/>
    <col min="14346" max="14346" width="16.28515625" customWidth="1"/>
    <col min="14347" max="14347" width="11" customWidth="1"/>
    <col min="14348" max="14348" width="14.42578125" customWidth="1"/>
    <col min="14349" max="14349" width="16.140625" customWidth="1"/>
    <col min="14350" max="14350" width="16.85546875" customWidth="1"/>
    <col min="14351" max="14351" width="12" customWidth="1"/>
    <col min="14352" max="14352" width="12.5703125" customWidth="1"/>
    <col min="14353" max="14354" width="14.42578125" customWidth="1"/>
    <col min="14355" max="14355" width="15.28515625" customWidth="1"/>
    <col min="14595" max="14595" width="12.7109375" customWidth="1"/>
    <col min="14596" max="14596" width="14.5703125" customWidth="1"/>
    <col min="14597" max="14597" width="10.5703125" customWidth="1"/>
    <col min="14601" max="14601" width="4.28515625" customWidth="1"/>
    <col min="14602" max="14602" width="16.28515625" customWidth="1"/>
    <col min="14603" max="14603" width="11" customWidth="1"/>
    <col min="14604" max="14604" width="14.42578125" customWidth="1"/>
    <col min="14605" max="14605" width="16.140625" customWidth="1"/>
    <col min="14606" max="14606" width="16.85546875" customWidth="1"/>
    <col min="14607" max="14607" width="12" customWidth="1"/>
    <col min="14608" max="14608" width="12.5703125" customWidth="1"/>
    <col min="14609" max="14610" width="14.42578125" customWidth="1"/>
    <col min="14611" max="14611" width="15.28515625" customWidth="1"/>
    <col min="14851" max="14851" width="12.7109375" customWidth="1"/>
    <col min="14852" max="14852" width="14.5703125" customWidth="1"/>
    <col min="14853" max="14853" width="10.5703125" customWidth="1"/>
    <col min="14857" max="14857" width="4.28515625" customWidth="1"/>
    <col min="14858" max="14858" width="16.28515625" customWidth="1"/>
    <col min="14859" max="14859" width="11" customWidth="1"/>
    <col min="14860" max="14860" width="14.42578125" customWidth="1"/>
    <col min="14861" max="14861" width="16.140625" customWidth="1"/>
    <col min="14862" max="14862" width="16.85546875" customWidth="1"/>
    <col min="14863" max="14863" width="12" customWidth="1"/>
    <col min="14864" max="14864" width="12.5703125" customWidth="1"/>
    <col min="14865" max="14866" width="14.42578125" customWidth="1"/>
    <col min="14867" max="14867" width="15.28515625" customWidth="1"/>
    <col min="15107" max="15107" width="12.7109375" customWidth="1"/>
    <col min="15108" max="15108" width="14.5703125" customWidth="1"/>
    <col min="15109" max="15109" width="10.5703125" customWidth="1"/>
    <col min="15113" max="15113" width="4.28515625" customWidth="1"/>
    <col min="15114" max="15114" width="16.28515625" customWidth="1"/>
    <col min="15115" max="15115" width="11" customWidth="1"/>
    <col min="15116" max="15116" width="14.42578125" customWidth="1"/>
    <col min="15117" max="15117" width="16.140625" customWidth="1"/>
    <col min="15118" max="15118" width="16.85546875" customWidth="1"/>
    <col min="15119" max="15119" width="12" customWidth="1"/>
    <col min="15120" max="15120" width="12.5703125" customWidth="1"/>
    <col min="15121" max="15122" width="14.42578125" customWidth="1"/>
    <col min="15123" max="15123" width="15.28515625" customWidth="1"/>
    <col min="15363" max="15363" width="12.7109375" customWidth="1"/>
    <col min="15364" max="15364" width="14.5703125" customWidth="1"/>
    <col min="15365" max="15365" width="10.5703125" customWidth="1"/>
    <col min="15369" max="15369" width="4.28515625" customWidth="1"/>
    <col min="15370" max="15370" width="16.28515625" customWidth="1"/>
    <col min="15371" max="15371" width="11" customWidth="1"/>
    <col min="15372" max="15372" width="14.42578125" customWidth="1"/>
    <col min="15373" max="15373" width="16.140625" customWidth="1"/>
    <col min="15374" max="15374" width="16.85546875" customWidth="1"/>
    <col min="15375" max="15375" width="12" customWidth="1"/>
    <col min="15376" max="15376" width="12.5703125" customWidth="1"/>
    <col min="15377" max="15378" width="14.42578125" customWidth="1"/>
    <col min="15379" max="15379" width="15.28515625" customWidth="1"/>
    <col min="15619" max="15619" width="12.7109375" customWidth="1"/>
    <col min="15620" max="15620" width="14.5703125" customWidth="1"/>
    <col min="15621" max="15621" width="10.5703125" customWidth="1"/>
    <col min="15625" max="15625" width="4.28515625" customWidth="1"/>
    <col min="15626" max="15626" width="16.28515625" customWidth="1"/>
    <col min="15627" max="15627" width="11" customWidth="1"/>
    <col min="15628" max="15628" width="14.42578125" customWidth="1"/>
    <col min="15629" max="15629" width="16.140625" customWidth="1"/>
    <col min="15630" max="15630" width="16.85546875" customWidth="1"/>
    <col min="15631" max="15631" width="12" customWidth="1"/>
    <col min="15632" max="15632" width="12.5703125" customWidth="1"/>
    <col min="15633" max="15634" width="14.42578125" customWidth="1"/>
    <col min="15635" max="15635" width="15.28515625" customWidth="1"/>
    <col min="15875" max="15875" width="12.7109375" customWidth="1"/>
    <col min="15876" max="15876" width="14.5703125" customWidth="1"/>
    <col min="15877" max="15877" width="10.5703125" customWidth="1"/>
    <col min="15881" max="15881" width="4.28515625" customWidth="1"/>
    <col min="15882" max="15882" width="16.28515625" customWidth="1"/>
    <col min="15883" max="15883" width="11" customWidth="1"/>
    <col min="15884" max="15884" width="14.42578125" customWidth="1"/>
    <col min="15885" max="15885" width="16.140625" customWidth="1"/>
    <col min="15886" max="15886" width="16.85546875" customWidth="1"/>
    <col min="15887" max="15887" width="12" customWidth="1"/>
    <col min="15888" max="15888" width="12.5703125" customWidth="1"/>
    <col min="15889" max="15890" width="14.42578125" customWidth="1"/>
    <col min="15891" max="15891" width="15.28515625" customWidth="1"/>
    <col min="16131" max="16131" width="12.7109375" customWidth="1"/>
    <col min="16132" max="16132" width="14.5703125" customWidth="1"/>
    <col min="16133" max="16133" width="10.5703125" customWidth="1"/>
    <col min="16137" max="16137" width="4.28515625" customWidth="1"/>
    <col min="16138" max="16138" width="16.28515625" customWidth="1"/>
    <col min="16139" max="16139" width="11" customWidth="1"/>
    <col min="16140" max="16140" width="14.42578125" customWidth="1"/>
    <col min="16141" max="16141" width="16.140625" customWidth="1"/>
    <col min="16142" max="16142" width="16.85546875" customWidth="1"/>
    <col min="16143" max="16143" width="12" customWidth="1"/>
    <col min="16144" max="16144" width="12.5703125" customWidth="1"/>
    <col min="16145" max="16146" width="14.42578125" customWidth="1"/>
    <col min="16147" max="16147" width="15.28515625" customWidth="1"/>
  </cols>
  <sheetData>
    <row r="1" spans="1:22" ht="15.75" thickBot="1" x14ac:dyDescent="0.3"/>
    <row r="2" spans="1:22" ht="36" customHeight="1" thickBot="1" x14ac:dyDescent="0.3">
      <c r="A2" s="34" t="s">
        <v>18</v>
      </c>
      <c r="B2" s="34" t="s">
        <v>105</v>
      </c>
      <c r="C2" s="97" t="s">
        <v>106</v>
      </c>
      <c r="D2" s="160" t="s">
        <v>107</v>
      </c>
      <c r="E2" s="161"/>
      <c r="F2" s="161"/>
      <c r="G2" s="34" t="s">
        <v>124</v>
      </c>
      <c r="H2" s="92" t="s">
        <v>9</v>
      </c>
      <c r="I2" s="92" t="s">
        <v>125</v>
      </c>
      <c r="J2" s="92" t="s">
        <v>123</v>
      </c>
      <c r="K2" s="34" t="s">
        <v>108</v>
      </c>
      <c r="L2" s="98" t="s">
        <v>109</v>
      </c>
      <c r="M2" s="35" t="s">
        <v>110</v>
      </c>
      <c r="N2" s="34" t="s">
        <v>111</v>
      </c>
      <c r="O2" s="98" t="s">
        <v>112</v>
      </c>
      <c r="P2" s="34" t="s">
        <v>113</v>
      </c>
      <c r="Q2" s="34" t="s">
        <v>122</v>
      </c>
      <c r="R2" s="34" t="s">
        <v>136</v>
      </c>
      <c r="S2" s="34" t="s">
        <v>114</v>
      </c>
      <c r="T2" s="34" t="s">
        <v>115</v>
      </c>
      <c r="U2" s="34" t="s">
        <v>116</v>
      </c>
      <c r="V2" s="36"/>
    </row>
    <row r="3" spans="1:22" s="38" customFormat="1" ht="22.5" customHeight="1" x14ac:dyDescent="0.25">
      <c r="A3" s="41"/>
      <c r="B3" s="42"/>
      <c r="C3" s="43"/>
      <c r="D3" s="155" t="s">
        <v>37</v>
      </c>
      <c r="E3" s="156"/>
      <c r="F3" s="156"/>
      <c r="G3" s="91"/>
      <c r="H3" s="91"/>
      <c r="I3" s="91"/>
      <c r="J3" s="44"/>
      <c r="K3" s="45"/>
      <c r="L3" s="45"/>
      <c r="M3" s="46"/>
      <c r="N3" s="46"/>
      <c r="O3" s="46"/>
      <c r="P3" s="46"/>
      <c r="Q3" s="46"/>
      <c r="R3" s="46"/>
      <c r="S3" s="46"/>
      <c r="T3" s="47"/>
      <c r="U3" s="48"/>
      <c r="V3" s="37"/>
    </row>
    <row r="4" spans="1:22" s="40" customFormat="1" ht="52.5" customHeight="1" x14ac:dyDescent="0.25">
      <c r="A4" s="78" t="s">
        <v>25</v>
      </c>
      <c r="B4" s="50" t="s">
        <v>121</v>
      </c>
      <c r="C4" s="56">
        <v>1</v>
      </c>
      <c r="D4" s="151" t="str">
        <f>+POA!C4</f>
        <v>REHABILITACION DEL POZO PROFUNDO NUMERO 2 EN LA CABECERA MUNICIPAL ALVARO OBREGON.</v>
      </c>
      <c r="E4" s="152"/>
      <c r="F4" s="152"/>
      <c r="G4" s="51" t="s">
        <v>117</v>
      </c>
      <c r="H4" s="51" t="s">
        <v>117</v>
      </c>
      <c r="I4" s="51" t="s">
        <v>117</v>
      </c>
      <c r="J4" s="51" t="s">
        <v>117</v>
      </c>
      <c r="K4" s="51">
        <v>2022</v>
      </c>
      <c r="L4" s="51" t="s">
        <v>33</v>
      </c>
      <c r="M4" s="52">
        <f>+N4</f>
        <v>1500000</v>
      </c>
      <c r="N4" s="93">
        <f>+POA!D4</f>
        <v>1500000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79" t="s">
        <v>117</v>
      </c>
      <c r="U4" s="80" t="s">
        <v>117</v>
      </c>
      <c r="V4" s="39"/>
    </row>
    <row r="5" spans="1:22" s="40" customFormat="1" ht="52.5" customHeight="1" x14ac:dyDescent="0.25">
      <c r="A5" s="78" t="s">
        <v>25</v>
      </c>
      <c r="B5" s="50" t="s">
        <v>121</v>
      </c>
      <c r="C5" s="56">
        <v>2</v>
      </c>
      <c r="D5" s="151" t="str">
        <f>+POA!C13</f>
        <v>CONSTRUCCION DE LINEAS DE CONDUCCION DE AGUA POTABLE EN VARIAS LOCALIDADES DEL MUNICIPIO DE ALVARO OBREGON.</v>
      </c>
      <c r="E5" s="152"/>
      <c r="F5" s="152"/>
      <c r="G5" s="51" t="s">
        <v>117</v>
      </c>
      <c r="H5" s="51" t="s">
        <v>117</v>
      </c>
      <c r="I5" s="51" t="s">
        <v>117</v>
      </c>
      <c r="J5" s="51" t="s">
        <v>117</v>
      </c>
      <c r="K5" s="51">
        <v>2022</v>
      </c>
      <c r="L5" s="51" t="s">
        <v>33</v>
      </c>
      <c r="M5" s="52">
        <f>+N5</f>
        <v>1000000</v>
      </c>
      <c r="N5" s="93">
        <f>+POA!D13</f>
        <v>1000000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79" t="s">
        <v>117</v>
      </c>
      <c r="U5" s="80" t="s">
        <v>117</v>
      </c>
      <c r="V5" s="39"/>
    </row>
    <row r="6" spans="1:22" s="38" customFormat="1" ht="21" customHeight="1" x14ac:dyDescent="0.25">
      <c r="A6" s="41"/>
      <c r="B6" s="42"/>
      <c r="C6" s="43"/>
      <c r="D6" s="155" t="s">
        <v>131</v>
      </c>
      <c r="E6" s="156"/>
      <c r="F6" s="156"/>
      <c r="G6" s="44"/>
      <c r="H6" s="44"/>
      <c r="I6" s="96"/>
      <c r="J6" s="44"/>
      <c r="K6" s="45"/>
      <c r="L6" s="45"/>
      <c r="M6" s="46"/>
      <c r="N6" s="46"/>
      <c r="O6" s="46"/>
      <c r="P6" s="46"/>
      <c r="Q6" s="46"/>
      <c r="R6" s="46"/>
      <c r="S6" s="46"/>
      <c r="T6" s="47"/>
      <c r="U6" s="48"/>
      <c r="V6" s="39"/>
    </row>
    <row r="7" spans="1:22" s="40" customFormat="1" ht="50.25" customHeight="1" x14ac:dyDescent="0.25">
      <c r="A7" s="49" t="s">
        <v>25</v>
      </c>
      <c r="B7" s="50" t="s">
        <v>121</v>
      </c>
      <c r="C7" s="56">
        <v>3</v>
      </c>
      <c r="D7" s="151" t="str">
        <f>+POA!C7</f>
        <v>REHABILITACION DE DRENAJE SANITARIO EN VARIAS LOCALIDADES DEL MUNICIPIO DE ALVARO OBREGON.</v>
      </c>
      <c r="E7" s="152"/>
      <c r="F7" s="152"/>
      <c r="G7" s="51" t="s">
        <v>117</v>
      </c>
      <c r="H7" s="51" t="s">
        <v>117</v>
      </c>
      <c r="I7" s="51" t="s">
        <v>117</v>
      </c>
      <c r="J7" s="51" t="s">
        <v>117</v>
      </c>
      <c r="K7" s="51">
        <v>2022</v>
      </c>
      <c r="L7" s="51" t="s">
        <v>33</v>
      </c>
      <c r="M7" s="52">
        <f>+N7</f>
        <v>900000</v>
      </c>
      <c r="N7" s="93">
        <f>+POA!D7</f>
        <v>900000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79" t="s">
        <v>117</v>
      </c>
      <c r="U7" s="80" t="s">
        <v>117</v>
      </c>
      <c r="V7" s="39"/>
    </row>
    <row r="8" spans="1:22" s="40" customFormat="1" ht="50.25" customHeight="1" x14ac:dyDescent="0.25">
      <c r="A8" s="49" t="s">
        <v>25</v>
      </c>
      <c r="B8" s="50" t="s">
        <v>121</v>
      </c>
      <c r="C8" s="56">
        <v>4</v>
      </c>
      <c r="D8" s="151" t="str">
        <f>+POA!C8</f>
        <v>CONSTRUCCION DE DRENAJE SANITARIO EN VARIAS LOCALIDADES DEL MUNICIPIO DE ALVARO OBREGON.</v>
      </c>
      <c r="E8" s="152"/>
      <c r="F8" s="152"/>
      <c r="G8" s="51" t="s">
        <v>117</v>
      </c>
      <c r="H8" s="51" t="s">
        <v>117</v>
      </c>
      <c r="I8" s="51" t="s">
        <v>117</v>
      </c>
      <c r="J8" s="51" t="s">
        <v>117</v>
      </c>
      <c r="K8" s="51">
        <v>2022</v>
      </c>
      <c r="L8" s="51" t="s">
        <v>33</v>
      </c>
      <c r="M8" s="52">
        <f t="shared" ref="M8:M9" si="0">+N8</f>
        <v>1500000</v>
      </c>
      <c r="N8" s="93">
        <f>+POA!D8</f>
        <v>1500000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79" t="s">
        <v>117</v>
      </c>
      <c r="U8" s="80" t="s">
        <v>117</v>
      </c>
      <c r="V8" s="39"/>
    </row>
    <row r="9" spans="1:22" s="40" customFormat="1" ht="50.25" customHeight="1" x14ac:dyDescent="0.25">
      <c r="A9" s="49" t="s">
        <v>25</v>
      </c>
      <c r="B9" s="50" t="s">
        <v>121</v>
      </c>
      <c r="C9" s="56">
        <v>5</v>
      </c>
      <c r="D9" s="151" t="str">
        <f>+POA!C10</f>
        <v>REHABILITACION DE PLANTAS TRATADORAS DE AGUAS RESIDUALES EN LOCALIDADES DEL MUNICIPIO DE ALVARO OBREGON</v>
      </c>
      <c r="E9" s="152"/>
      <c r="F9" s="152"/>
      <c r="G9" s="51" t="s">
        <v>117</v>
      </c>
      <c r="H9" s="51" t="s">
        <v>117</v>
      </c>
      <c r="I9" s="51" t="s">
        <v>117</v>
      </c>
      <c r="J9" s="51" t="s">
        <v>117</v>
      </c>
      <c r="K9" s="51">
        <v>2022</v>
      </c>
      <c r="L9" s="51" t="s">
        <v>33</v>
      </c>
      <c r="M9" s="52">
        <f t="shared" si="0"/>
        <v>1200000</v>
      </c>
      <c r="N9" s="93">
        <f>+POA!D10</f>
        <v>1200000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79" t="s">
        <v>117</v>
      </c>
      <c r="U9" s="80" t="s">
        <v>117</v>
      </c>
      <c r="V9" s="39"/>
    </row>
    <row r="10" spans="1:22" s="40" customFormat="1" ht="50.25" hidden="1" customHeight="1" x14ac:dyDescent="0.25">
      <c r="A10" s="49"/>
      <c r="B10" s="50"/>
      <c r="C10" s="56"/>
      <c r="D10" s="99"/>
      <c r="E10" s="100"/>
      <c r="F10" s="100"/>
      <c r="G10" s="51"/>
      <c r="H10" s="94"/>
      <c r="I10" s="55"/>
      <c r="J10" s="51"/>
      <c r="K10" s="51"/>
      <c r="L10" s="51"/>
      <c r="M10" s="52"/>
      <c r="N10" s="93"/>
      <c r="O10" s="52"/>
      <c r="P10" s="52"/>
      <c r="Q10" s="52"/>
      <c r="R10" s="52"/>
      <c r="S10" s="52"/>
      <c r="T10" s="79"/>
      <c r="U10" s="80"/>
      <c r="V10" s="39"/>
    </row>
    <row r="11" spans="1:22" s="38" customFormat="1" ht="21" customHeight="1" x14ac:dyDescent="0.25">
      <c r="A11" s="41"/>
      <c r="B11" s="42"/>
      <c r="C11" s="43"/>
      <c r="D11" s="155" t="s">
        <v>132</v>
      </c>
      <c r="E11" s="156"/>
      <c r="F11" s="156"/>
      <c r="G11" s="44"/>
      <c r="H11" s="44"/>
      <c r="I11" s="96"/>
      <c r="J11" s="44"/>
      <c r="K11" s="45"/>
      <c r="L11" s="45"/>
      <c r="M11" s="46"/>
      <c r="N11" s="46"/>
      <c r="O11" s="46"/>
      <c r="P11" s="46"/>
      <c r="Q11" s="46"/>
      <c r="R11" s="46"/>
      <c r="S11" s="46"/>
      <c r="T11" s="47"/>
      <c r="U11" s="48"/>
      <c r="V11" s="39"/>
    </row>
    <row r="12" spans="1:22" s="40" customFormat="1" ht="50.25" customHeight="1" x14ac:dyDescent="0.25">
      <c r="A12" s="49" t="s">
        <v>25</v>
      </c>
      <c r="B12" s="50" t="s">
        <v>121</v>
      </c>
      <c r="C12" s="56">
        <v>6</v>
      </c>
      <c r="D12" s="151" t="str">
        <f>+POA!C11</f>
        <v>AMPLIACION DE ELECTRIFICACION EN VARIAS LOCALIDADES DEL MUNICIPIO DE ALVARO OBREGON.</v>
      </c>
      <c r="E12" s="152"/>
      <c r="F12" s="152"/>
      <c r="G12" s="51" t="s">
        <v>117</v>
      </c>
      <c r="H12" s="51" t="s">
        <v>117</v>
      </c>
      <c r="I12" s="51" t="s">
        <v>117</v>
      </c>
      <c r="J12" s="51" t="s">
        <v>117</v>
      </c>
      <c r="K12" s="51">
        <v>2022</v>
      </c>
      <c r="L12" s="51" t="s">
        <v>33</v>
      </c>
      <c r="M12" s="52">
        <f t="shared" ref="M12" si="1">+N12</f>
        <v>329558.90000000002</v>
      </c>
      <c r="N12" s="93">
        <f>+POA!D11</f>
        <v>329558.90000000002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79" t="s">
        <v>117</v>
      </c>
      <c r="U12" s="80" t="s">
        <v>117</v>
      </c>
      <c r="V12" s="39"/>
    </row>
    <row r="13" spans="1:22" s="40" customFormat="1" ht="48.75" customHeight="1" x14ac:dyDescent="0.25">
      <c r="A13" s="49" t="s">
        <v>117</v>
      </c>
      <c r="B13" s="50" t="s">
        <v>117</v>
      </c>
      <c r="C13" s="56" t="s">
        <v>117</v>
      </c>
      <c r="D13" s="151" t="s">
        <v>156</v>
      </c>
      <c r="E13" s="152"/>
      <c r="F13" s="152"/>
      <c r="G13" s="51" t="s">
        <v>117</v>
      </c>
      <c r="H13" s="51" t="s">
        <v>117</v>
      </c>
      <c r="I13" s="51" t="s">
        <v>117</v>
      </c>
      <c r="J13" s="51" t="s">
        <v>117</v>
      </c>
      <c r="K13" s="51">
        <v>2022</v>
      </c>
      <c r="L13" s="51" t="s">
        <v>33</v>
      </c>
      <c r="M13" s="52">
        <f>+O13</f>
        <v>699671.72</v>
      </c>
      <c r="N13" s="93">
        <v>0</v>
      </c>
      <c r="O13" s="115">
        <v>699671.72</v>
      </c>
      <c r="P13" s="52">
        <v>0</v>
      </c>
      <c r="Q13" s="52">
        <v>0</v>
      </c>
      <c r="R13" s="52">
        <v>0</v>
      </c>
      <c r="S13" s="52">
        <v>0</v>
      </c>
      <c r="T13" s="79" t="s">
        <v>117</v>
      </c>
      <c r="U13" s="80" t="s">
        <v>117</v>
      </c>
      <c r="V13" s="39"/>
    </row>
    <row r="14" spans="1:22" s="38" customFormat="1" ht="30.75" customHeight="1" x14ac:dyDescent="0.25">
      <c r="A14" s="41"/>
      <c r="B14" s="42"/>
      <c r="C14" s="43"/>
      <c r="D14" s="155" t="s">
        <v>133</v>
      </c>
      <c r="E14" s="156"/>
      <c r="F14" s="156"/>
      <c r="G14" s="44"/>
      <c r="H14" s="44"/>
      <c r="I14" s="96"/>
      <c r="J14" s="44"/>
      <c r="K14" s="45"/>
      <c r="L14" s="45"/>
      <c r="M14" s="46"/>
      <c r="N14" s="46"/>
      <c r="O14" s="46"/>
      <c r="P14" s="46"/>
      <c r="Q14" s="46"/>
      <c r="R14" s="46"/>
      <c r="S14" s="46"/>
      <c r="T14" s="47"/>
      <c r="U14" s="48"/>
      <c r="V14" s="39"/>
    </row>
    <row r="15" spans="1:22" s="40" customFormat="1" ht="60" customHeight="1" x14ac:dyDescent="0.25">
      <c r="A15" s="49" t="s">
        <v>25</v>
      </c>
      <c r="B15" s="50" t="s">
        <v>121</v>
      </c>
      <c r="C15" s="56">
        <v>7</v>
      </c>
      <c r="D15" s="151" t="str">
        <f>+POA!C9</f>
        <v>CONSTRUCCION DE TECHUMBRES EN ESPACIOS EDUCATIVOS DE VARIAS LOCALIDADES DEL MUNICIPIO DE ALVARO OBREGON.</v>
      </c>
      <c r="E15" s="152"/>
      <c r="F15" s="152"/>
      <c r="G15" s="51" t="s">
        <v>117</v>
      </c>
      <c r="H15" s="51" t="s">
        <v>117</v>
      </c>
      <c r="I15" s="51" t="s">
        <v>117</v>
      </c>
      <c r="J15" s="51" t="s">
        <v>117</v>
      </c>
      <c r="K15" s="51">
        <v>2022</v>
      </c>
      <c r="L15" s="51" t="s">
        <v>33</v>
      </c>
      <c r="M15" s="52">
        <f t="shared" ref="M15" si="2">+N15</f>
        <v>2239443.25</v>
      </c>
      <c r="N15" s="93">
        <f>+POA!D9</f>
        <v>2239443.25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79" t="s">
        <v>117</v>
      </c>
      <c r="U15" s="80" t="s">
        <v>117</v>
      </c>
      <c r="V15" s="39"/>
    </row>
    <row r="16" spans="1:22" s="40" customFormat="1" ht="50.25" hidden="1" customHeight="1" x14ac:dyDescent="0.25">
      <c r="A16" s="49"/>
      <c r="B16" s="50"/>
      <c r="C16" s="56"/>
      <c r="D16" s="158"/>
      <c r="E16" s="159"/>
      <c r="F16" s="159"/>
      <c r="G16" s="51"/>
      <c r="H16" s="94"/>
      <c r="I16" s="55"/>
      <c r="J16" s="51"/>
      <c r="K16" s="51"/>
      <c r="L16" s="51"/>
      <c r="M16" s="52"/>
      <c r="N16" s="93"/>
      <c r="O16" s="52"/>
      <c r="P16" s="52"/>
      <c r="Q16" s="52"/>
      <c r="R16" s="52"/>
      <c r="S16" s="52"/>
      <c r="T16" s="79"/>
      <c r="U16" s="80"/>
      <c r="V16" s="39"/>
    </row>
    <row r="17" spans="1:22" s="38" customFormat="1" ht="30.75" hidden="1" customHeight="1" x14ac:dyDescent="0.25">
      <c r="A17" s="41"/>
      <c r="B17" s="42"/>
      <c r="C17" s="43"/>
      <c r="D17" s="155" t="s">
        <v>134</v>
      </c>
      <c r="E17" s="156"/>
      <c r="F17" s="156"/>
      <c r="G17" s="44"/>
      <c r="H17" s="44"/>
      <c r="I17" s="96"/>
      <c r="J17" s="44"/>
      <c r="K17" s="45"/>
      <c r="L17" s="45"/>
      <c r="M17" s="46"/>
      <c r="N17" s="46"/>
      <c r="O17" s="46"/>
      <c r="P17" s="46"/>
      <c r="Q17" s="46"/>
      <c r="R17" s="46"/>
      <c r="S17" s="46"/>
      <c r="T17" s="47"/>
      <c r="U17" s="48"/>
      <c r="V17" s="39"/>
    </row>
    <row r="18" spans="1:22" s="40" customFormat="1" ht="50.25" hidden="1" customHeight="1" x14ac:dyDescent="0.25">
      <c r="A18" s="49"/>
      <c r="B18" s="50"/>
      <c r="C18" s="56"/>
      <c r="D18" s="158"/>
      <c r="E18" s="159"/>
      <c r="F18" s="159"/>
      <c r="G18" s="51"/>
      <c r="H18" s="94"/>
      <c r="I18" s="55"/>
      <c r="J18" s="51"/>
      <c r="K18" s="51"/>
      <c r="L18" s="51"/>
      <c r="M18" s="52"/>
      <c r="N18" s="93"/>
      <c r="O18" s="52"/>
      <c r="P18" s="52"/>
      <c r="Q18" s="52"/>
      <c r="R18" s="52"/>
      <c r="S18" s="52"/>
      <c r="T18" s="79"/>
      <c r="U18" s="80"/>
      <c r="V18" s="39"/>
    </row>
    <row r="19" spans="1:22" s="40" customFormat="1" ht="50.25" hidden="1" customHeight="1" x14ac:dyDescent="0.25">
      <c r="A19" s="49"/>
      <c r="B19" s="50"/>
      <c r="C19" s="56"/>
      <c r="D19" s="158"/>
      <c r="E19" s="159"/>
      <c r="F19" s="159"/>
      <c r="G19" s="51"/>
      <c r="H19" s="94"/>
      <c r="I19" s="55"/>
      <c r="J19" s="51"/>
      <c r="K19" s="51"/>
      <c r="L19" s="51"/>
      <c r="M19" s="52"/>
      <c r="N19" s="93"/>
      <c r="O19" s="52"/>
      <c r="P19" s="52"/>
      <c r="Q19" s="52"/>
      <c r="R19" s="52"/>
      <c r="S19" s="52"/>
      <c r="T19" s="79"/>
      <c r="U19" s="80"/>
      <c r="V19" s="39"/>
    </row>
    <row r="20" spans="1:22" s="38" customFormat="1" ht="30.75" customHeight="1" x14ac:dyDescent="0.25">
      <c r="A20" s="41"/>
      <c r="B20" s="42"/>
      <c r="C20" s="43"/>
      <c r="D20" s="155" t="s">
        <v>23</v>
      </c>
      <c r="E20" s="156"/>
      <c r="F20" s="156"/>
      <c r="G20" s="44"/>
      <c r="H20" s="44"/>
      <c r="I20" s="96"/>
      <c r="J20" s="44"/>
      <c r="K20" s="45"/>
      <c r="L20" s="45"/>
      <c r="M20" s="46"/>
      <c r="N20" s="46"/>
      <c r="O20" s="46"/>
      <c r="P20" s="46"/>
      <c r="Q20" s="46"/>
      <c r="R20" s="46"/>
      <c r="S20" s="46"/>
      <c r="T20" s="47"/>
      <c r="U20" s="48"/>
      <c r="V20" s="39"/>
    </row>
    <row r="21" spans="1:22" s="40" customFormat="1" ht="57" customHeight="1" x14ac:dyDescent="0.25">
      <c r="A21" s="49" t="s">
        <v>25</v>
      </c>
      <c r="B21" s="50" t="s">
        <v>121</v>
      </c>
      <c r="C21" s="56">
        <v>8</v>
      </c>
      <c r="D21" s="151" t="str">
        <f>+POA!C5</f>
        <v>CONSTRUCCION DEL PROGRAMA CUARTO DORMITORIOS EN LOCALIDADES DEL MUNICIPIO DE ALVARO OBREGON.</v>
      </c>
      <c r="E21" s="152"/>
      <c r="F21" s="152"/>
      <c r="G21" s="51" t="s">
        <v>117</v>
      </c>
      <c r="H21" s="51" t="s">
        <v>117</v>
      </c>
      <c r="I21" s="51" t="s">
        <v>117</v>
      </c>
      <c r="J21" s="51" t="s">
        <v>117</v>
      </c>
      <c r="K21" s="51">
        <v>2022</v>
      </c>
      <c r="L21" s="51" t="s">
        <v>33</v>
      </c>
      <c r="M21" s="52">
        <f t="shared" ref="M21:M22" si="3">+N21</f>
        <v>1400000</v>
      </c>
      <c r="N21" s="93">
        <f>+POA!D5</f>
        <v>1400000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79" t="s">
        <v>117</v>
      </c>
      <c r="U21" s="80" t="s">
        <v>117</v>
      </c>
      <c r="V21" s="39"/>
    </row>
    <row r="22" spans="1:22" s="40" customFormat="1" ht="70.5" customHeight="1" x14ac:dyDescent="0.25">
      <c r="A22" s="49" t="s">
        <v>25</v>
      </c>
      <c r="B22" s="50" t="s">
        <v>121</v>
      </c>
      <c r="C22" s="56">
        <v>9</v>
      </c>
      <c r="D22" s="151" t="str">
        <f>+POA!C6</f>
        <v>PROGRAMA MEJORAMIENTO DE BAÑOS EN VARIAS LOCALIDADES, DEL MUNICIPIO DE ALVARO OBREGON "CALENTADORES SOLARES".</v>
      </c>
      <c r="E22" s="152"/>
      <c r="F22" s="152"/>
      <c r="G22" s="51" t="s">
        <v>117</v>
      </c>
      <c r="H22" s="51" t="s">
        <v>117</v>
      </c>
      <c r="I22" s="51" t="s">
        <v>117</v>
      </c>
      <c r="J22" s="51" t="s">
        <v>117</v>
      </c>
      <c r="K22" s="51">
        <v>2022</v>
      </c>
      <c r="L22" s="51" t="s">
        <v>33</v>
      </c>
      <c r="M22" s="52">
        <f t="shared" si="3"/>
        <v>1100000</v>
      </c>
      <c r="N22" s="93">
        <f>+POA!D6</f>
        <v>1100000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79" t="s">
        <v>117</v>
      </c>
      <c r="U22" s="80" t="s">
        <v>117</v>
      </c>
      <c r="V22" s="39"/>
    </row>
    <row r="23" spans="1:22" s="38" customFormat="1" ht="30.75" customHeight="1" x14ac:dyDescent="0.25">
      <c r="A23" s="41"/>
      <c r="B23" s="42"/>
      <c r="C23" s="43"/>
      <c r="D23" s="155" t="s">
        <v>135</v>
      </c>
      <c r="E23" s="156"/>
      <c r="F23" s="156"/>
      <c r="G23" s="44"/>
      <c r="H23" s="44"/>
      <c r="I23" s="96"/>
      <c r="J23" s="44"/>
      <c r="K23" s="45"/>
      <c r="L23" s="45"/>
      <c r="M23" s="46"/>
      <c r="N23" s="46"/>
      <c r="O23" s="46"/>
      <c r="P23" s="46"/>
      <c r="Q23" s="46"/>
      <c r="R23" s="46"/>
      <c r="S23" s="46"/>
      <c r="T23" s="47"/>
      <c r="U23" s="48"/>
      <c r="V23" s="39"/>
    </row>
    <row r="24" spans="1:22" s="38" customFormat="1" ht="52.5" customHeight="1" x14ac:dyDescent="0.25">
      <c r="A24" s="49" t="s">
        <v>25</v>
      </c>
      <c r="B24" s="50" t="s">
        <v>121</v>
      </c>
      <c r="C24" s="56">
        <v>10</v>
      </c>
      <c r="D24" s="151" t="str">
        <f>+POA!C12</f>
        <v>REHABILITACION DE CAMINOS SACA COSECHAS EN VARIAS LOCALIDADES DE ALVARO OBREGON.</v>
      </c>
      <c r="E24" s="152"/>
      <c r="F24" s="152"/>
      <c r="G24" s="51" t="s">
        <v>117</v>
      </c>
      <c r="H24" s="51" t="s">
        <v>117</v>
      </c>
      <c r="I24" s="51" t="s">
        <v>117</v>
      </c>
      <c r="J24" s="51" t="s">
        <v>117</v>
      </c>
      <c r="K24" s="51">
        <v>2022</v>
      </c>
      <c r="L24" s="51" t="s">
        <v>33</v>
      </c>
      <c r="M24" s="52">
        <f t="shared" ref="M24:M25" si="4">+N24</f>
        <v>760556.75</v>
      </c>
      <c r="N24" s="93">
        <f>+POA!D12</f>
        <v>760556.75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79" t="s">
        <v>117</v>
      </c>
      <c r="U24" s="80" t="s">
        <v>117</v>
      </c>
      <c r="V24" s="39"/>
    </row>
    <row r="25" spans="1:22" s="38" customFormat="1" ht="54.75" customHeight="1" x14ac:dyDescent="0.25">
      <c r="A25" s="49" t="s">
        <v>137</v>
      </c>
      <c r="B25" s="50" t="s">
        <v>121</v>
      </c>
      <c r="C25" s="56">
        <v>11</v>
      </c>
      <c r="D25" s="151" t="str">
        <f>+POA!C18</f>
        <v>CONSTRUCCION DE PAVIMENTACION EN VARIAS LOCALIDADES DE ALVARO OBREGON</v>
      </c>
      <c r="E25" s="152"/>
      <c r="F25" s="152"/>
      <c r="G25" s="51" t="s">
        <v>117</v>
      </c>
      <c r="H25" s="51" t="s">
        <v>117</v>
      </c>
      <c r="I25" s="51" t="s">
        <v>117</v>
      </c>
      <c r="J25" s="51" t="s">
        <v>117</v>
      </c>
      <c r="K25" s="51">
        <v>2022</v>
      </c>
      <c r="L25" s="51" t="s">
        <v>33</v>
      </c>
      <c r="M25" s="52">
        <f t="shared" si="4"/>
        <v>2500000</v>
      </c>
      <c r="N25" s="93">
        <f>+POA!D18</f>
        <v>2500000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79" t="s">
        <v>117</v>
      </c>
      <c r="U25" s="80" t="s">
        <v>117</v>
      </c>
      <c r="V25" s="39"/>
    </row>
    <row r="26" spans="1:22" s="38" customFormat="1" ht="54.75" customHeight="1" x14ac:dyDescent="0.25">
      <c r="A26" s="49" t="s">
        <v>137</v>
      </c>
      <c r="B26" s="50" t="s">
        <v>121</v>
      </c>
      <c r="C26" s="56">
        <v>12</v>
      </c>
      <c r="D26" s="151" t="str">
        <f>+POA!C18</f>
        <v>CONSTRUCCION DE PAVIMENTACION EN VARIAS LOCALIDADES DE ALVARO OBREGON</v>
      </c>
      <c r="E26" s="152"/>
      <c r="F26" s="152"/>
      <c r="G26" s="51" t="s">
        <v>117</v>
      </c>
      <c r="H26" s="51" t="s">
        <v>117</v>
      </c>
      <c r="I26" s="51" t="s">
        <v>117</v>
      </c>
      <c r="J26" s="51" t="s">
        <v>117</v>
      </c>
      <c r="K26" s="51">
        <v>2022</v>
      </c>
      <c r="L26" s="51" t="s">
        <v>33</v>
      </c>
      <c r="M26" s="52">
        <f t="shared" ref="M26" si="5">+N26</f>
        <v>2500000</v>
      </c>
      <c r="N26" s="93">
        <f>+POA!D18</f>
        <v>2500000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79" t="s">
        <v>117</v>
      </c>
      <c r="U26" s="80" t="s">
        <v>117</v>
      </c>
      <c r="V26" s="39"/>
    </row>
    <row r="27" spans="1:22" s="40" customFormat="1" ht="54.75" customHeight="1" x14ac:dyDescent="0.25">
      <c r="A27" s="49" t="s">
        <v>117</v>
      </c>
      <c r="B27" s="50" t="s">
        <v>121</v>
      </c>
      <c r="C27" s="56" t="s">
        <v>117</v>
      </c>
      <c r="D27" s="151" t="s">
        <v>154</v>
      </c>
      <c r="E27" s="152"/>
      <c r="F27" s="152"/>
      <c r="G27" s="51" t="s">
        <v>117</v>
      </c>
      <c r="H27" s="51" t="s">
        <v>117</v>
      </c>
      <c r="I27" s="51" t="s">
        <v>117</v>
      </c>
      <c r="J27" s="51" t="s">
        <v>117</v>
      </c>
      <c r="K27" s="51">
        <v>2022</v>
      </c>
      <c r="L27" s="51" t="s">
        <v>33</v>
      </c>
      <c r="M27" s="52">
        <f>+O27</f>
        <v>600000</v>
      </c>
      <c r="N27" s="93">
        <v>0</v>
      </c>
      <c r="O27" s="114">
        <v>600000</v>
      </c>
      <c r="P27" s="52">
        <v>0</v>
      </c>
      <c r="Q27" s="52">
        <v>0</v>
      </c>
      <c r="R27" s="52">
        <v>0</v>
      </c>
      <c r="S27" s="52">
        <v>0</v>
      </c>
      <c r="T27" s="79" t="s">
        <v>117</v>
      </c>
      <c r="U27" s="80" t="s">
        <v>117</v>
      </c>
      <c r="V27" s="39"/>
    </row>
    <row r="28" spans="1:22" s="40" customFormat="1" ht="54.75" customHeight="1" x14ac:dyDescent="0.25">
      <c r="A28" s="49" t="s">
        <v>117</v>
      </c>
      <c r="B28" s="50" t="s">
        <v>121</v>
      </c>
      <c r="C28" s="56" t="s">
        <v>117</v>
      </c>
      <c r="D28" s="151" t="s">
        <v>155</v>
      </c>
      <c r="E28" s="152"/>
      <c r="F28" s="152"/>
      <c r="G28" s="51" t="s">
        <v>117</v>
      </c>
      <c r="H28" s="51" t="s">
        <v>117</v>
      </c>
      <c r="I28" s="51" t="s">
        <v>117</v>
      </c>
      <c r="J28" s="51" t="s">
        <v>117</v>
      </c>
      <c r="K28" s="51">
        <v>2022</v>
      </c>
      <c r="L28" s="51" t="s">
        <v>33</v>
      </c>
      <c r="M28" s="52">
        <f>+O28</f>
        <v>1000000</v>
      </c>
      <c r="N28" s="93">
        <v>0</v>
      </c>
      <c r="O28" s="114">
        <v>1000000</v>
      </c>
      <c r="P28" s="52">
        <v>0</v>
      </c>
      <c r="Q28" s="52">
        <v>0</v>
      </c>
      <c r="R28" s="52">
        <v>0</v>
      </c>
      <c r="S28" s="52">
        <v>0</v>
      </c>
      <c r="T28" s="79" t="s">
        <v>117</v>
      </c>
      <c r="U28" s="80" t="s">
        <v>117</v>
      </c>
      <c r="V28" s="39"/>
    </row>
    <row r="29" spans="1:22" s="40" customFormat="1" ht="52.5" customHeight="1" x14ac:dyDescent="0.25">
      <c r="A29" s="49" t="s">
        <v>117</v>
      </c>
      <c r="B29" s="50" t="s">
        <v>121</v>
      </c>
      <c r="C29" s="56" t="s">
        <v>117</v>
      </c>
      <c r="D29" s="151" t="s">
        <v>157</v>
      </c>
      <c r="E29" s="152"/>
      <c r="F29" s="152"/>
      <c r="G29" s="51" t="s">
        <v>117</v>
      </c>
      <c r="H29" s="51" t="s">
        <v>117</v>
      </c>
      <c r="I29" s="51" t="s">
        <v>117</v>
      </c>
      <c r="J29" s="51" t="s">
        <v>117</v>
      </c>
      <c r="K29" s="51">
        <v>2022</v>
      </c>
      <c r="L29" s="51" t="s">
        <v>33</v>
      </c>
      <c r="M29" s="52">
        <f>+O29</f>
        <v>1300000</v>
      </c>
      <c r="N29" s="93">
        <v>0</v>
      </c>
      <c r="O29" s="114">
        <v>1300000</v>
      </c>
      <c r="P29" s="52">
        <v>0</v>
      </c>
      <c r="Q29" s="52">
        <v>0</v>
      </c>
      <c r="R29" s="52">
        <v>0</v>
      </c>
      <c r="S29" s="52">
        <v>0</v>
      </c>
      <c r="T29" s="79" t="s">
        <v>117</v>
      </c>
      <c r="U29" s="80" t="s">
        <v>117</v>
      </c>
      <c r="V29" s="39"/>
    </row>
    <row r="30" spans="1:22" s="38" customFormat="1" ht="21" customHeight="1" x14ac:dyDescent="0.25">
      <c r="A30" s="41"/>
      <c r="B30" s="42"/>
      <c r="C30" s="43"/>
      <c r="D30" s="155" t="s">
        <v>41</v>
      </c>
      <c r="E30" s="156"/>
      <c r="F30" s="156"/>
      <c r="G30" s="44"/>
      <c r="H30" s="44"/>
      <c r="I30" s="91"/>
      <c r="J30" s="44"/>
      <c r="K30" s="45"/>
      <c r="L30" s="45"/>
      <c r="M30" s="46"/>
      <c r="N30" s="46"/>
      <c r="O30" s="46"/>
      <c r="P30" s="46"/>
      <c r="Q30" s="46"/>
      <c r="R30" s="46"/>
      <c r="S30" s="46"/>
      <c r="T30" s="47"/>
      <c r="U30" s="48"/>
      <c r="V30" s="39"/>
    </row>
    <row r="31" spans="1:22" s="54" customFormat="1" ht="40.5" customHeight="1" x14ac:dyDescent="0.25">
      <c r="A31" s="49" t="s">
        <v>117</v>
      </c>
      <c r="B31" s="50" t="s">
        <v>117</v>
      </c>
      <c r="C31" s="56">
        <v>13</v>
      </c>
      <c r="D31" s="151" t="str">
        <f>+POA!C24</f>
        <v>OBRA PUBLICA EN BIENES PROPIOS</v>
      </c>
      <c r="E31" s="152"/>
      <c r="F31" s="152"/>
      <c r="G31" s="51" t="s">
        <v>117</v>
      </c>
      <c r="H31" s="51" t="s">
        <v>117</v>
      </c>
      <c r="I31" s="51" t="s">
        <v>117</v>
      </c>
      <c r="J31" s="51" t="s">
        <v>117</v>
      </c>
      <c r="K31" s="51">
        <v>2022</v>
      </c>
      <c r="L31" s="112" t="s">
        <v>117</v>
      </c>
      <c r="M31" s="52">
        <f t="shared" ref="M31:M32" si="6">+N31</f>
        <v>450000</v>
      </c>
      <c r="N31" s="93">
        <f>+POA!D24</f>
        <v>450000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79" t="s">
        <v>117</v>
      </c>
      <c r="U31" s="80" t="s">
        <v>117</v>
      </c>
      <c r="V31" s="53"/>
    </row>
    <row r="32" spans="1:22" s="54" customFormat="1" ht="40.5" customHeight="1" x14ac:dyDescent="0.25">
      <c r="A32" s="49" t="s">
        <v>117</v>
      </c>
      <c r="B32" s="50" t="s">
        <v>117</v>
      </c>
      <c r="C32" s="56">
        <v>14</v>
      </c>
      <c r="D32" s="157" t="str">
        <f>+POA!C25</f>
        <v xml:space="preserve">SERVICIOS PROFECIONALES, CIENTIFICOS, TECNICOS Y OTROS SERVICIOS. </v>
      </c>
      <c r="E32" s="157"/>
      <c r="F32" s="157"/>
      <c r="G32" s="51" t="s">
        <v>117</v>
      </c>
      <c r="H32" s="51" t="s">
        <v>117</v>
      </c>
      <c r="I32" s="51" t="s">
        <v>117</v>
      </c>
      <c r="J32" s="51" t="s">
        <v>117</v>
      </c>
      <c r="K32" s="108">
        <v>2022</v>
      </c>
      <c r="L32" s="113" t="s">
        <v>117</v>
      </c>
      <c r="M32" s="52">
        <f t="shared" si="6"/>
        <v>61266.81</v>
      </c>
      <c r="N32" s="109">
        <f>+POA!D25</f>
        <v>61266.81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79" t="s">
        <v>117</v>
      </c>
      <c r="U32" s="80" t="s">
        <v>117</v>
      </c>
      <c r="V32" s="53"/>
    </row>
    <row r="33" spans="1:22" s="38" customFormat="1" ht="21" customHeight="1" x14ac:dyDescent="0.25">
      <c r="A33" s="41"/>
      <c r="B33" s="42"/>
      <c r="C33" s="43"/>
      <c r="D33" s="155" t="s">
        <v>147</v>
      </c>
      <c r="E33" s="156"/>
      <c r="F33" s="156"/>
      <c r="G33" s="44"/>
      <c r="H33" s="44"/>
      <c r="I33" s="96"/>
      <c r="J33" s="44"/>
      <c r="K33" s="45"/>
      <c r="L33" s="45"/>
      <c r="M33" s="46"/>
      <c r="N33" s="46"/>
      <c r="O33" s="46"/>
      <c r="P33" s="46"/>
      <c r="Q33" s="46"/>
      <c r="R33" s="46"/>
      <c r="S33" s="46"/>
      <c r="T33" s="47"/>
      <c r="U33" s="48"/>
      <c r="V33" s="39"/>
    </row>
    <row r="34" spans="1:22" s="54" customFormat="1" ht="40.5" customHeight="1" x14ac:dyDescent="0.25">
      <c r="A34" s="49" t="s">
        <v>117</v>
      </c>
      <c r="B34" s="50" t="s">
        <v>117</v>
      </c>
      <c r="C34" s="56">
        <v>15</v>
      </c>
      <c r="D34" s="157" t="str">
        <f>+POA!C29</f>
        <v>ADQUISICION DE SOFTWARE Y HARDWARE</v>
      </c>
      <c r="E34" s="157"/>
      <c r="F34" s="157"/>
      <c r="G34" s="51" t="s">
        <v>117</v>
      </c>
      <c r="H34" s="51" t="s">
        <v>117</v>
      </c>
      <c r="I34" s="51" t="s">
        <v>117</v>
      </c>
      <c r="J34" s="51" t="s">
        <v>117</v>
      </c>
      <c r="K34" s="108">
        <v>2022</v>
      </c>
      <c r="L34" s="108" t="s">
        <v>117</v>
      </c>
      <c r="M34" s="52">
        <f t="shared" ref="M34" si="7">+N34</f>
        <v>136337.81599999999</v>
      </c>
      <c r="N34" s="109">
        <f>+POA!D29</f>
        <v>136337.81599999999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79" t="s">
        <v>117</v>
      </c>
      <c r="U34" s="80" t="s">
        <v>117</v>
      </c>
      <c r="V34" s="53"/>
    </row>
    <row r="35" spans="1:22" ht="15.75" customHeight="1" thickBot="1" x14ac:dyDescent="0.3">
      <c r="A35" s="59"/>
      <c r="B35" s="60"/>
      <c r="C35" s="60"/>
      <c r="D35" s="61" t="s">
        <v>118</v>
      </c>
      <c r="E35" s="153" t="s">
        <v>119</v>
      </c>
      <c r="F35" s="153"/>
      <c r="G35" s="153"/>
      <c r="H35" s="153"/>
      <c r="I35" s="153"/>
      <c r="J35" s="153"/>
      <c r="K35" s="154"/>
      <c r="L35" s="90"/>
      <c r="M35" s="62">
        <f>SUM(M4:M34)</f>
        <v>21176835.245999999</v>
      </c>
      <c r="N35" s="62">
        <f>SUM(N4:N34)</f>
        <v>17577163.525999997</v>
      </c>
      <c r="O35" s="62">
        <f>SUM(O3:O29)</f>
        <v>3599671.7199999997</v>
      </c>
      <c r="P35" s="62">
        <f>SUM(P3:P29)+P31</f>
        <v>0</v>
      </c>
      <c r="Q35" s="62">
        <f>SUM(Q34)</f>
        <v>0</v>
      </c>
      <c r="R35" s="62">
        <f>SUM(R34)</f>
        <v>0</v>
      </c>
      <c r="S35" s="62">
        <f>SUM(S34)</f>
        <v>0</v>
      </c>
      <c r="T35" s="57"/>
      <c r="U35" s="63"/>
    </row>
    <row r="36" spans="1:22" ht="15.75" thickBot="1" x14ac:dyDescent="0.3">
      <c r="A36" s="64"/>
      <c r="B36" s="65"/>
      <c r="C36" s="65"/>
      <c r="D36" s="66"/>
      <c r="E36" s="66"/>
      <c r="F36" s="66"/>
      <c r="G36" s="66"/>
      <c r="H36" s="66"/>
      <c r="I36" s="66"/>
      <c r="J36" s="65"/>
      <c r="K36" s="66"/>
      <c r="L36" s="66"/>
      <c r="M36" s="67"/>
      <c r="N36" s="67"/>
      <c r="O36" s="67"/>
      <c r="P36" s="67"/>
      <c r="Q36" s="68"/>
      <c r="R36" s="68"/>
      <c r="S36" s="68"/>
      <c r="T36" s="69"/>
      <c r="U36" s="70"/>
    </row>
    <row r="37" spans="1:22" x14ac:dyDescent="0.25">
      <c r="A37" s="71"/>
      <c r="B37" s="72"/>
      <c r="C37" s="72"/>
      <c r="D37" s="73"/>
      <c r="E37" s="73"/>
      <c r="F37" s="73"/>
      <c r="G37" s="73"/>
      <c r="H37" s="73"/>
      <c r="I37" s="73"/>
      <c r="J37" s="72"/>
      <c r="K37" s="73"/>
      <c r="L37" s="73"/>
      <c r="M37" s="74"/>
      <c r="N37" s="74"/>
      <c r="O37" s="74"/>
      <c r="P37" s="74"/>
      <c r="Q37" s="75"/>
      <c r="R37" s="75"/>
      <c r="S37" s="75"/>
      <c r="T37" s="76"/>
    </row>
    <row r="38" spans="1:22" x14ac:dyDescent="0.25">
      <c r="A38" s="71"/>
      <c r="B38" s="72"/>
      <c r="C38" s="72"/>
      <c r="D38" s="73"/>
      <c r="E38" s="73"/>
      <c r="F38" s="73"/>
      <c r="G38" s="73"/>
      <c r="H38" s="73"/>
      <c r="I38" s="73"/>
      <c r="J38" s="72"/>
      <c r="K38" s="73"/>
      <c r="L38" s="73"/>
      <c r="M38" s="74"/>
      <c r="N38" s="74"/>
      <c r="O38" s="74"/>
      <c r="P38" s="74"/>
      <c r="Q38" s="75"/>
      <c r="R38" s="75"/>
      <c r="S38" s="75"/>
      <c r="T38" s="76"/>
    </row>
    <row r="39" spans="1:22" x14ac:dyDescent="0.25">
      <c r="A39" s="71"/>
      <c r="B39" s="72"/>
      <c r="C39" s="72"/>
      <c r="D39" s="73"/>
      <c r="E39" s="73"/>
      <c r="F39" s="73"/>
      <c r="G39" s="73"/>
      <c r="H39" s="73"/>
      <c r="I39" s="73"/>
      <c r="J39" s="72"/>
      <c r="K39" s="73"/>
      <c r="L39" s="73"/>
      <c r="M39" s="74"/>
      <c r="N39" s="74"/>
      <c r="O39" s="74"/>
      <c r="P39" s="74"/>
      <c r="Q39" s="75"/>
      <c r="R39" s="75"/>
      <c r="S39" s="75"/>
      <c r="T39" s="76"/>
    </row>
    <row r="40" spans="1:22" x14ac:dyDescent="0.25">
      <c r="A40" s="71"/>
      <c r="B40" s="72"/>
      <c r="C40" s="72"/>
      <c r="D40" s="73"/>
      <c r="E40" s="73"/>
      <c r="F40" s="73"/>
      <c r="G40" s="73"/>
      <c r="H40" s="73"/>
      <c r="I40" s="73"/>
      <c r="J40" s="72"/>
      <c r="K40" s="73"/>
      <c r="L40" s="73"/>
      <c r="M40" s="74"/>
      <c r="N40" s="74"/>
      <c r="O40" s="74"/>
      <c r="P40" s="74"/>
      <c r="Q40" s="75"/>
      <c r="R40" s="75"/>
      <c r="S40" s="75"/>
      <c r="T40" s="76"/>
    </row>
    <row r="41" spans="1:22" x14ac:dyDescent="0.25">
      <c r="A41" s="71"/>
      <c r="B41" s="72"/>
      <c r="C41" s="72"/>
      <c r="D41" s="73"/>
      <c r="E41" s="73"/>
      <c r="F41" s="73"/>
      <c r="G41" s="73"/>
      <c r="H41" s="73"/>
      <c r="I41" s="73"/>
      <c r="J41" s="72"/>
      <c r="K41" s="73"/>
      <c r="L41" s="73"/>
      <c r="M41" s="74"/>
      <c r="N41" s="74"/>
      <c r="O41" s="74"/>
      <c r="P41" s="74"/>
      <c r="Q41" s="75"/>
      <c r="R41" s="75"/>
      <c r="S41" s="75"/>
      <c r="T41" s="76"/>
    </row>
    <row r="42" spans="1:22" x14ac:dyDescent="0.25">
      <c r="A42" s="71"/>
      <c r="B42" s="72"/>
      <c r="C42" s="72"/>
      <c r="D42" s="73"/>
      <c r="E42" s="73"/>
      <c r="F42" s="73"/>
      <c r="G42" s="73"/>
      <c r="H42" s="73"/>
      <c r="I42" s="73"/>
      <c r="J42" s="72"/>
      <c r="K42" s="73"/>
      <c r="L42" s="73"/>
      <c r="M42" s="74"/>
      <c r="N42" s="74"/>
      <c r="O42" s="74"/>
      <c r="P42" s="74"/>
      <c r="Q42" s="75"/>
      <c r="R42" s="75"/>
      <c r="S42" s="75"/>
      <c r="T42" s="76"/>
    </row>
    <row r="43" spans="1:22" x14ac:dyDescent="0.25">
      <c r="A43" s="71"/>
      <c r="B43" s="72"/>
      <c r="C43" s="72"/>
      <c r="D43" s="73"/>
      <c r="E43" s="73"/>
      <c r="F43" s="73"/>
      <c r="G43" s="73"/>
      <c r="H43" s="73"/>
      <c r="I43" s="73"/>
      <c r="J43" s="72"/>
      <c r="K43" s="73"/>
      <c r="L43" s="73"/>
      <c r="M43" s="74"/>
      <c r="N43" s="74" t="s">
        <v>130</v>
      </c>
      <c r="O43" s="74"/>
      <c r="P43" s="74"/>
      <c r="Q43" s="75"/>
      <c r="R43" s="75"/>
      <c r="S43" s="75"/>
      <c r="T43" s="76"/>
    </row>
    <row r="44" spans="1:22" x14ac:dyDescent="0.25">
      <c r="A44" s="71"/>
      <c r="B44" s="72"/>
      <c r="C44" s="72"/>
      <c r="D44" s="73"/>
      <c r="E44" s="73"/>
      <c r="F44" s="73"/>
      <c r="G44" s="73"/>
      <c r="H44" s="73"/>
      <c r="I44" s="73"/>
      <c r="J44" s="72"/>
      <c r="K44" s="73"/>
      <c r="L44" s="73"/>
      <c r="M44" s="74"/>
      <c r="N44" s="74"/>
      <c r="O44" s="74"/>
      <c r="P44" s="74"/>
      <c r="Q44" s="75"/>
      <c r="R44" s="75"/>
      <c r="S44" s="75"/>
      <c r="T44" s="76"/>
    </row>
    <row r="45" spans="1:22" x14ac:dyDescent="0.25">
      <c r="A45" s="71"/>
      <c r="B45" s="72"/>
      <c r="C45" s="72"/>
      <c r="D45" s="73"/>
      <c r="E45" s="73"/>
      <c r="F45" s="73"/>
      <c r="G45" s="73"/>
      <c r="H45" s="73"/>
      <c r="I45" s="73"/>
      <c r="J45" s="72"/>
      <c r="K45" s="73"/>
      <c r="L45" s="73"/>
      <c r="M45" s="74"/>
      <c r="N45" s="74"/>
      <c r="O45" s="74"/>
      <c r="P45" s="74"/>
      <c r="Q45" s="75"/>
      <c r="R45" s="75"/>
      <c r="S45" s="75"/>
      <c r="T45" s="76"/>
    </row>
    <row r="46" spans="1:22" x14ac:dyDescent="0.25">
      <c r="A46" s="71"/>
      <c r="B46" s="72"/>
      <c r="C46" s="72"/>
      <c r="D46" s="73"/>
      <c r="E46" s="73"/>
      <c r="F46" s="73"/>
      <c r="G46" s="73"/>
      <c r="H46" s="73"/>
      <c r="I46" s="73"/>
      <c r="J46" s="72"/>
      <c r="K46" s="73"/>
      <c r="L46" s="73"/>
      <c r="M46" s="74"/>
      <c r="N46" s="74"/>
      <c r="O46" s="74"/>
      <c r="P46" s="74"/>
      <c r="Q46" s="75"/>
      <c r="R46" s="75"/>
      <c r="S46" s="75"/>
      <c r="T46" s="76"/>
    </row>
    <row r="47" spans="1:22" x14ac:dyDescent="0.25">
      <c r="A47" s="71"/>
      <c r="B47" s="72"/>
      <c r="C47" s="72"/>
      <c r="D47" s="73"/>
      <c r="E47" s="73"/>
      <c r="F47" s="73"/>
      <c r="G47" s="73"/>
      <c r="H47" s="73"/>
      <c r="I47" s="73"/>
      <c r="J47" s="72"/>
      <c r="K47" s="73"/>
      <c r="L47" s="73"/>
      <c r="M47" s="74"/>
      <c r="N47" s="74"/>
      <c r="O47" s="74"/>
      <c r="P47" s="74"/>
      <c r="Q47" s="75"/>
      <c r="R47" s="75"/>
      <c r="S47" s="75"/>
      <c r="T47" s="76"/>
    </row>
    <row r="48" spans="1:22" x14ac:dyDescent="0.25">
      <c r="A48" s="71"/>
      <c r="B48" s="72"/>
      <c r="C48" s="72"/>
      <c r="D48" s="73"/>
      <c r="E48" s="73"/>
      <c r="F48" s="73"/>
      <c r="G48" s="73"/>
      <c r="H48" s="73"/>
      <c r="I48" s="73"/>
      <c r="J48" s="72"/>
      <c r="K48" s="73"/>
      <c r="L48" s="73"/>
      <c r="M48" s="74"/>
      <c r="N48" s="74"/>
      <c r="O48" s="74"/>
      <c r="P48" s="74"/>
      <c r="Q48" s="75"/>
      <c r="R48" s="75"/>
      <c r="S48" s="75"/>
      <c r="T48" s="76"/>
    </row>
    <row r="49" spans="1:20" x14ac:dyDescent="0.25">
      <c r="A49" s="71"/>
      <c r="B49" s="72"/>
      <c r="C49" s="72"/>
      <c r="D49" s="73"/>
      <c r="E49" s="73"/>
      <c r="F49" s="73"/>
      <c r="G49" s="73"/>
      <c r="H49" s="73"/>
      <c r="I49" s="73"/>
      <c r="J49" s="72"/>
      <c r="K49" s="73"/>
      <c r="L49" s="73"/>
      <c r="M49" s="74"/>
      <c r="N49" s="74"/>
      <c r="O49" s="74"/>
      <c r="P49" s="74"/>
      <c r="Q49" s="75"/>
      <c r="R49" s="75"/>
      <c r="S49" s="75"/>
      <c r="T49" s="76"/>
    </row>
    <row r="50" spans="1:20" x14ac:dyDescent="0.25">
      <c r="A50" s="71"/>
      <c r="B50" s="72"/>
      <c r="C50" s="72"/>
      <c r="D50" s="73"/>
      <c r="E50" s="73"/>
      <c r="F50" s="73"/>
      <c r="G50" s="73"/>
      <c r="H50" s="73"/>
      <c r="I50" s="73"/>
      <c r="J50" s="72"/>
      <c r="K50" s="73"/>
      <c r="L50" s="73"/>
      <c r="M50" s="74"/>
      <c r="N50" s="74"/>
      <c r="O50" s="74"/>
      <c r="P50" s="74"/>
      <c r="Q50" s="75"/>
      <c r="R50" s="75"/>
      <c r="S50" s="75"/>
      <c r="T50" s="76"/>
    </row>
    <row r="51" spans="1:20" x14ac:dyDescent="0.25">
      <c r="A51" s="71"/>
      <c r="B51" s="72"/>
      <c r="C51" s="72"/>
      <c r="D51" s="73"/>
      <c r="E51" s="73"/>
      <c r="F51" s="73"/>
      <c r="G51" s="73"/>
      <c r="H51" s="73"/>
      <c r="I51" s="73"/>
      <c r="J51" s="72"/>
      <c r="K51" s="73"/>
      <c r="L51" s="73"/>
      <c r="M51" s="74"/>
      <c r="N51" s="74"/>
      <c r="O51" s="74"/>
      <c r="P51" s="74"/>
      <c r="Q51" s="75"/>
      <c r="R51" s="75"/>
      <c r="S51" s="75"/>
      <c r="T51" s="76"/>
    </row>
    <row r="52" spans="1:20" x14ac:dyDescent="0.25">
      <c r="A52" s="71"/>
      <c r="B52" s="77"/>
      <c r="C52" s="77"/>
      <c r="D52" s="73"/>
      <c r="E52" s="73"/>
      <c r="F52" s="73"/>
      <c r="G52" s="73"/>
      <c r="H52" s="73"/>
      <c r="I52" s="73"/>
      <c r="J52" s="72"/>
      <c r="K52" s="73"/>
      <c r="L52" s="73"/>
      <c r="M52" s="77"/>
      <c r="N52" s="73"/>
      <c r="O52" s="74"/>
      <c r="P52" s="74"/>
      <c r="Q52" s="77"/>
      <c r="R52" s="77"/>
      <c r="S52" s="73"/>
      <c r="T52" s="76"/>
    </row>
    <row r="53" spans="1:20" x14ac:dyDescent="0.25">
      <c r="T53" s="76"/>
    </row>
    <row r="57" spans="1:20" x14ac:dyDescent="0.25">
      <c r="Q57" t="s">
        <v>120</v>
      </c>
    </row>
  </sheetData>
  <mergeCells count="33">
    <mergeCell ref="D2:F2"/>
    <mergeCell ref="D3:F3"/>
    <mergeCell ref="D5:F5"/>
    <mergeCell ref="D13:F13"/>
    <mergeCell ref="D15:F15"/>
    <mergeCell ref="D12:F12"/>
    <mergeCell ref="D26:F26"/>
    <mergeCell ref="D28:F28"/>
    <mergeCell ref="D27:F27"/>
    <mergeCell ref="D4:F4"/>
    <mergeCell ref="D24:F24"/>
    <mergeCell ref="D16:F16"/>
    <mergeCell ref="D18:F18"/>
    <mergeCell ref="D19:F19"/>
    <mergeCell ref="D21:F21"/>
    <mergeCell ref="D22:F22"/>
    <mergeCell ref="D25:F25"/>
    <mergeCell ref="D29:F29"/>
    <mergeCell ref="D31:F31"/>
    <mergeCell ref="E35:K35"/>
    <mergeCell ref="D30:F30"/>
    <mergeCell ref="D6:F6"/>
    <mergeCell ref="D11:F11"/>
    <mergeCell ref="D14:F14"/>
    <mergeCell ref="D17:F17"/>
    <mergeCell ref="D20:F20"/>
    <mergeCell ref="D23:F23"/>
    <mergeCell ref="D7:F7"/>
    <mergeCell ref="D8:F8"/>
    <mergeCell ref="D32:F32"/>
    <mergeCell ref="D33:F33"/>
    <mergeCell ref="D34:F34"/>
    <mergeCell ref="D9:F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Header xml:space="preserve">&amp;L&amp;"-,Negrita"&amp;16MUNICIPIO DE ALVARO OBREGON&amp;C&amp;"-,Negrita"&amp;20PROGRAMA DE OBRA EJERCICIO FISCAL 2022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33"/>
  <sheetViews>
    <sheetView view="pageBreakPreview" zoomScale="70" zoomScaleNormal="100" zoomScaleSheetLayoutView="70" workbookViewId="0">
      <pane ySplit="2" topLeftCell="A3" activePane="bottomLeft" state="frozen"/>
      <selection activeCell="I26" sqref="I26"/>
      <selection pane="bottomLeft" activeCell="L37" sqref="L37"/>
    </sheetView>
  </sheetViews>
  <sheetFormatPr baseColWidth="10" defaultRowHeight="15" x14ac:dyDescent="0.25"/>
  <cols>
    <col min="1" max="1" width="12.7109375" style="95" customWidth="1"/>
    <col min="2" max="2" width="14.5703125" style="95" customWidth="1"/>
    <col min="3" max="3" width="10.5703125" style="95" customWidth="1"/>
    <col min="4" max="6" width="11.42578125" style="95"/>
    <col min="7" max="7" width="11.140625" style="95" customWidth="1"/>
    <col min="8" max="9" width="12" style="95" customWidth="1"/>
    <col min="10" max="10" width="16.28515625" style="26" customWidth="1"/>
    <col min="11" max="11" width="11" style="95" customWidth="1"/>
    <col min="12" max="12" width="18.7109375" style="95" customWidth="1"/>
    <col min="13" max="13" width="16.140625" style="95" customWidth="1"/>
    <col min="14" max="14" width="17.7109375" style="95" customWidth="1"/>
    <col min="15" max="15" width="14.42578125" style="95" customWidth="1"/>
    <col min="16" max="16" width="12.5703125" style="95" customWidth="1"/>
    <col min="17" max="18" width="14.42578125" style="95" customWidth="1"/>
    <col min="19" max="19" width="15.28515625" style="95" customWidth="1"/>
    <col min="20" max="21" width="11.42578125" style="95"/>
    <col min="22" max="22" width="11.42578125" style="58"/>
    <col min="23" max="258" width="11.42578125" style="95"/>
    <col min="259" max="259" width="12.7109375" style="95" customWidth="1"/>
    <col min="260" max="260" width="14.5703125" style="95" customWidth="1"/>
    <col min="261" max="261" width="10.5703125" style="95" customWidth="1"/>
    <col min="262" max="264" width="11.42578125" style="95"/>
    <col min="265" max="265" width="4.28515625" style="95" customWidth="1"/>
    <col min="266" max="266" width="16.28515625" style="95" customWidth="1"/>
    <col min="267" max="267" width="11" style="95" customWidth="1"/>
    <col min="268" max="268" width="14.42578125" style="95" customWidth="1"/>
    <col min="269" max="269" width="16.140625" style="95" customWidth="1"/>
    <col min="270" max="270" width="16.85546875" style="95" customWidth="1"/>
    <col min="271" max="271" width="12" style="95" customWidth="1"/>
    <col min="272" max="272" width="12.5703125" style="95" customWidth="1"/>
    <col min="273" max="274" width="14.42578125" style="95" customWidth="1"/>
    <col min="275" max="275" width="15.28515625" style="95" customWidth="1"/>
    <col min="276" max="514" width="11.42578125" style="95"/>
    <col min="515" max="515" width="12.7109375" style="95" customWidth="1"/>
    <col min="516" max="516" width="14.5703125" style="95" customWidth="1"/>
    <col min="517" max="517" width="10.5703125" style="95" customWidth="1"/>
    <col min="518" max="520" width="11.42578125" style="95"/>
    <col min="521" max="521" width="4.28515625" style="95" customWidth="1"/>
    <col min="522" max="522" width="16.28515625" style="95" customWidth="1"/>
    <col min="523" max="523" width="11" style="95" customWidth="1"/>
    <col min="524" max="524" width="14.42578125" style="95" customWidth="1"/>
    <col min="525" max="525" width="16.140625" style="95" customWidth="1"/>
    <col min="526" max="526" width="16.85546875" style="95" customWidth="1"/>
    <col min="527" max="527" width="12" style="95" customWidth="1"/>
    <col min="528" max="528" width="12.5703125" style="95" customWidth="1"/>
    <col min="529" max="530" width="14.42578125" style="95" customWidth="1"/>
    <col min="531" max="531" width="15.28515625" style="95" customWidth="1"/>
    <col min="532" max="770" width="11.42578125" style="95"/>
    <col min="771" max="771" width="12.7109375" style="95" customWidth="1"/>
    <col min="772" max="772" width="14.5703125" style="95" customWidth="1"/>
    <col min="773" max="773" width="10.5703125" style="95" customWidth="1"/>
    <col min="774" max="776" width="11.42578125" style="95"/>
    <col min="777" max="777" width="4.28515625" style="95" customWidth="1"/>
    <col min="778" max="778" width="16.28515625" style="95" customWidth="1"/>
    <col min="779" max="779" width="11" style="95" customWidth="1"/>
    <col min="780" max="780" width="14.42578125" style="95" customWidth="1"/>
    <col min="781" max="781" width="16.140625" style="95" customWidth="1"/>
    <col min="782" max="782" width="16.85546875" style="95" customWidth="1"/>
    <col min="783" max="783" width="12" style="95" customWidth="1"/>
    <col min="784" max="784" width="12.5703125" style="95" customWidth="1"/>
    <col min="785" max="786" width="14.42578125" style="95" customWidth="1"/>
    <col min="787" max="787" width="15.28515625" style="95" customWidth="1"/>
    <col min="788" max="1026" width="11.42578125" style="95"/>
    <col min="1027" max="1027" width="12.7109375" style="95" customWidth="1"/>
    <col min="1028" max="1028" width="14.5703125" style="95" customWidth="1"/>
    <col min="1029" max="1029" width="10.5703125" style="95" customWidth="1"/>
    <col min="1030" max="1032" width="11.42578125" style="95"/>
    <col min="1033" max="1033" width="4.28515625" style="95" customWidth="1"/>
    <col min="1034" max="1034" width="16.28515625" style="95" customWidth="1"/>
    <col min="1035" max="1035" width="11" style="95" customWidth="1"/>
    <col min="1036" max="1036" width="14.42578125" style="95" customWidth="1"/>
    <col min="1037" max="1037" width="16.140625" style="95" customWidth="1"/>
    <col min="1038" max="1038" width="16.85546875" style="95" customWidth="1"/>
    <col min="1039" max="1039" width="12" style="95" customWidth="1"/>
    <col min="1040" max="1040" width="12.5703125" style="95" customWidth="1"/>
    <col min="1041" max="1042" width="14.42578125" style="95" customWidth="1"/>
    <col min="1043" max="1043" width="15.28515625" style="95" customWidth="1"/>
    <col min="1044" max="1282" width="11.42578125" style="95"/>
    <col min="1283" max="1283" width="12.7109375" style="95" customWidth="1"/>
    <col min="1284" max="1284" width="14.5703125" style="95" customWidth="1"/>
    <col min="1285" max="1285" width="10.5703125" style="95" customWidth="1"/>
    <col min="1286" max="1288" width="11.42578125" style="95"/>
    <col min="1289" max="1289" width="4.28515625" style="95" customWidth="1"/>
    <col min="1290" max="1290" width="16.28515625" style="95" customWidth="1"/>
    <col min="1291" max="1291" width="11" style="95" customWidth="1"/>
    <col min="1292" max="1292" width="14.42578125" style="95" customWidth="1"/>
    <col min="1293" max="1293" width="16.140625" style="95" customWidth="1"/>
    <col min="1294" max="1294" width="16.85546875" style="95" customWidth="1"/>
    <col min="1295" max="1295" width="12" style="95" customWidth="1"/>
    <col min="1296" max="1296" width="12.5703125" style="95" customWidth="1"/>
    <col min="1297" max="1298" width="14.42578125" style="95" customWidth="1"/>
    <col min="1299" max="1299" width="15.28515625" style="95" customWidth="1"/>
    <col min="1300" max="1538" width="11.42578125" style="95"/>
    <col min="1539" max="1539" width="12.7109375" style="95" customWidth="1"/>
    <col min="1540" max="1540" width="14.5703125" style="95" customWidth="1"/>
    <col min="1541" max="1541" width="10.5703125" style="95" customWidth="1"/>
    <col min="1542" max="1544" width="11.42578125" style="95"/>
    <col min="1545" max="1545" width="4.28515625" style="95" customWidth="1"/>
    <col min="1546" max="1546" width="16.28515625" style="95" customWidth="1"/>
    <col min="1547" max="1547" width="11" style="95" customWidth="1"/>
    <col min="1548" max="1548" width="14.42578125" style="95" customWidth="1"/>
    <col min="1549" max="1549" width="16.140625" style="95" customWidth="1"/>
    <col min="1550" max="1550" width="16.85546875" style="95" customWidth="1"/>
    <col min="1551" max="1551" width="12" style="95" customWidth="1"/>
    <col min="1552" max="1552" width="12.5703125" style="95" customWidth="1"/>
    <col min="1553" max="1554" width="14.42578125" style="95" customWidth="1"/>
    <col min="1555" max="1555" width="15.28515625" style="95" customWidth="1"/>
    <col min="1556" max="1794" width="11.42578125" style="95"/>
    <col min="1795" max="1795" width="12.7109375" style="95" customWidth="1"/>
    <col min="1796" max="1796" width="14.5703125" style="95" customWidth="1"/>
    <col min="1797" max="1797" width="10.5703125" style="95" customWidth="1"/>
    <col min="1798" max="1800" width="11.42578125" style="95"/>
    <col min="1801" max="1801" width="4.28515625" style="95" customWidth="1"/>
    <col min="1802" max="1802" width="16.28515625" style="95" customWidth="1"/>
    <col min="1803" max="1803" width="11" style="95" customWidth="1"/>
    <col min="1804" max="1804" width="14.42578125" style="95" customWidth="1"/>
    <col min="1805" max="1805" width="16.140625" style="95" customWidth="1"/>
    <col min="1806" max="1806" width="16.85546875" style="95" customWidth="1"/>
    <col min="1807" max="1807" width="12" style="95" customWidth="1"/>
    <col min="1808" max="1808" width="12.5703125" style="95" customWidth="1"/>
    <col min="1809" max="1810" width="14.42578125" style="95" customWidth="1"/>
    <col min="1811" max="1811" width="15.28515625" style="95" customWidth="1"/>
    <col min="1812" max="2050" width="11.42578125" style="95"/>
    <col min="2051" max="2051" width="12.7109375" style="95" customWidth="1"/>
    <col min="2052" max="2052" width="14.5703125" style="95" customWidth="1"/>
    <col min="2053" max="2053" width="10.5703125" style="95" customWidth="1"/>
    <col min="2054" max="2056" width="11.42578125" style="95"/>
    <col min="2057" max="2057" width="4.28515625" style="95" customWidth="1"/>
    <col min="2058" max="2058" width="16.28515625" style="95" customWidth="1"/>
    <col min="2059" max="2059" width="11" style="95" customWidth="1"/>
    <col min="2060" max="2060" width="14.42578125" style="95" customWidth="1"/>
    <col min="2061" max="2061" width="16.140625" style="95" customWidth="1"/>
    <col min="2062" max="2062" width="16.85546875" style="95" customWidth="1"/>
    <col min="2063" max="2063" width="12" style="95" customWidth="1"/>
    <col min="2064" max="2064" width="12.5703125" style="95" customWidth="1"/>
    <col min="2065" max="2066" width="14.42578125" style="95" customWidth="1"/>
    <col min="2067" max="2067" width="15.28515625" style="95" customWidth="1"/>
    <col min="2068" max="2306" width="11.42578125" style="95"/>
    <col min="2307" max="2307" width="12.7109375" style="95" customWidth="1"/>
    <col min="2308" max="2308" width="14.5703125" style="95" customWidth="1"/>
    <col min="2309" max="2309" width="10.5703125" style="95" customWidth="1"/>
    <col min="2310" max="2312" width="11.42578125" style="95"/>
    <col min="2313" max="2313" width="4.28515625" style="95" customWidth="1"/>
    <col min="2314" max="2314" width="16.28515625" style="95" customWidth="1"/>
    <col min="2315" max="2315" width="11" style="95" customWidth="1"/>
    <col min="2316" max="2316" width="14.42578125" style="95" customWidth="1"/>
    <col min="2317" max="2317" width="16.140625" style="95" customWidth="1"/>
    <col min="2318" max="2318" width="16.85546875" style="95" customWidth="1"/>
    <col min="2319" max="2319" width="12" style="95" customWidth="1"/>
    <col min="2320" max="2320" width="12.5703125" style="95" customWidth="1"/>
    <col min="2321" max="2322" width="14.42578125" style="95" customWidth="1"/>
    <col min="2323" max="2323" width="15.28515625" style="95" customWidth="1"/>
    <col min="2324" max="2562" width="11.42578125" style="95"/>
    <col min="2563" max="2563" width="12.7109375" style="95" customWidth="1"/>
    <col min="2564" max="2564" width="14.5703125" style="95" customWidth="1"/>
    <col min="2565" max="2565" width="10.5703125" style="95" customWidth="1"/>
    <col min="2566" max="2568" width="11.42578125" style="95"/>
    <col min="2569" max="2569" width="4.28515625" style="95" customWidth="1"/>
    <col min="2570" max="2570" width="16.28515625" style="95" customWidth="1"/>
    <col min="2571" max="2571" width="11" style="95" customWidth="1"/>
    <col min="2572" max="2572" width="14.42578125" style="95" customWidth="1"/>
    <col min="2573" max="2573" width="16.140625" style="95" customWidth="1"/>
    <col min="2574" max="2574" width="16.85546875" style="95" customWidth="1"/>
    <col min="2575" max="2575" width="12" style="95" customWidth="1"/>
    <col min="2576" max="2576" width="12.5703125" style="95" customWidth="1"/>
    <col min="2577" max="2578" width="14.42578125" style="95" customWidth="1"/>
    <col min="2579" max="2579" width="15.28515625" style="95" customWidth="1"/>
    <col min="2580" max="2818" width="11.42578125" style="95"/>
    <col min="2819" max="2819" width="12.7109375" style="95" customWidth="1"/>
    <col min="2820" max="2820" width="14.5703125" style="95" customWidth="1"/>
    <col min="2821" max="2821" width="10.5703125" style="95" customWidth="1"/>
    <col min="2822" max="2824" width="11.42578125" style="95"/>
    <col min="2825" max="2825" width="4.28515625" style="95" customWidth="1"/>
    <col min="2826" max="2826" width="16.28515625" style="95" customWidth="1"/>
    <col min="2827" max="2827" width="11" style="95" customWidth="1"/>
    <col min="2828" max="2828" width="14.42578125" style="95" customWidth="1"/>
    <col min="2829" max="2829" width="16.140625" style="95" customWidth="1"/>
    <col min="2830" max="2830" width="16.85546875" style="95" customWidth="1"/>
    <col min="2831" max="2831" width="12" style="95" customWidth="1"/>
    <col min="2832" max="2832" width="12.5703125" style="95" customWidth="1"/>
    <col min="2833" max="2834" width="14.42578125" style="95" customWidth="1"/>
    <col min="2835" max="2835" width="15.28515625" style="95" customWidth="1"/>
    <col min="2836" max="3074" width="11.42578125" style="95"/>
    <col min="3075" max="3075" width="12.7109375" style="95" customWidth="1"/>
    <col min="3076" max="3076" width="14.5703125" style="95" customWidth="1"/>
    <col min="3077" max="3077" width="10.5703125" style="95" customWidth="1"/>
    <col min="3078" max="3080" width="11.42578125" style="95"/>
    <col min="3081" max="3081" width="4.28515625" style="95" customWidth="1"/>
    <col min="3082" max="3082" width="16.28515625" style="95" customWidth="1"/>
    <col min="3083" max="3083" width="11" style="95" customWidth="1"/>
    <col min="3084" max="3084" width="14.42578125" style="95" customWidth="1"/>
    <col min="3085" max="3085" width="16.140625" style="95" customWidth="1"/>
    <col min="3086" max="3086" width="16.85546875" style="95" customWidth="1"/>
    <col min="3087" max="3087" width="12" style="95" customWidth="1"/>
    <col min="3088" max="3088" width="12.5703125" style="95" customWidth="1"/>
    <col min="3089" max="3090" width="14.42578125" style="95" customWidth="1"/>
    <col min="3091" max="3091" width="15.28515625" style="95" customWidth="1"/>
    <col min="3092" max="3330" width="11.42578125" style="95"/>
    <col min="3331" max="3331" width="12.7109375" style="95" customWidth="1"/>
    <col min="3332" max="3332" width="14.5703125" style="95" customWidth="1"/>
    <col min="3333" max="3333" width="10.5703125" style="95" customWidth="1"/>
    <col min="3334" max="3336" width="11.42578125" style="95"/>
    <col min="3337" max="3337" width="4.28515625" style="95" customWidth="1"/>
    <col min="3338" max="3338" width="16.28515625" style="95" customWidth="1"/>
    <col min="3339" max="3339" width="11" style="95" customWidth="1"/>
    <col min="3340" max="3340" width="14.42578125" style="95" customWidth="1"/>
    <col min="3341" max="3341" width="16.140625" style="95" customWidth="1"/>
    <col min="3342" max="3342" width="16.85546875" style="95" customWidth="1"/>
    <col min="3343" max="3343" width="12" style="95" customWidth="1"/>
    <col min="3344" max="3344" width="12.5703125" style="95" customWidth="1"/>
    <col min="3345" max="3346" width="14.42578125" style="95" customWidth="1"/>
    <col min="3347" max="3347" width="15.28515625" style="95" customWidth="1"/>
    <col min="3348" max="3586" width="11.42578125" style="95"/>
    <col min="3587" max="3587" width="12.7109375" style="95" customWidth="1"/>
    <col min="3588" max="3588" width="14.5703125" style="95" customWidth="1"/>
    <col min="3589" max="3589" width="10.5703125" style="95" customWidth="1"/>
    <col min="3590" max="3592" width="11.42578125" style="95"/>
    <col min="3593" max="3593" width="4.28515625" style="95" customWidth="1"/>
    <col min="3594" max="3594" width="16.28515625" style="95" customWidth="1"/>
    <col min="3595" max="3595" width="11" style="95" customWidth="1"/>
    <col min="3596" max="3596" width="14.42578125" style="95" customWidth="1"/>
    <col min="3597" max="3597" width="16.140625" style="95" customWidth="1"/>
    <col min="3598" max="3598" width="16.85546875" style="95" customWidth="1"/>
    <col min="3599" max="3599" width="12" style="95" customWidth="1"/>
    <col min="3600" max="3600" width="12.5703125" style="95" customWidth="1"/>
    <col min="3601" max="3602" width="14.42578125" style="95" customWidth="1"/>
    <col min="3603" max="3603" width="15.28515625" style="95" customWidth="1"/>
    <col min="3604" max="3842" width="11.42578125" style="95"/>
    <col min="3843" max="3843" width="12.7109375" style="95" customWidth="1"/>
    <col min="3844" max="3844" width="14.5703125" style="95" customWidth="1"/>
    <col min="3845" max="3845" width="10.5703125" style="95" customWidth="1"/>
    <col min="3846" max="3848" width="11.42578125" style="95"/>
    <col min="3849" max="3849" width="4.28515625" style="95" customWidth="1"/>
    <col min="3850" max="3850" width="16.28515625" style="95" customWidth="1"/>
    <col min="3851" max="3851" width="11" style="95" customWidth="1"/>
    <col min="3852" max="3852" width="14.42578125" style="95" customWidth="1"/>
    <col min="3853" max="3853" width="16.140625" style="95" customWidth="1"/>
    <col min="3854" max="3854" width="16.85546875" style="95" customWidth="1"/>
    <col min="3855" max="3855" width="12" style="95" customWidth="1"/>
    <col min="3856" max="3856" width="12.5703125" style="95" customWidth="1"/>
    <col min="3857" max="3858" width="14.42578125" style="95" customWidth="1"/>
    <col min="3859" max="3859" width="15.28515625" style="95" customWidth="1"/>
    <col min="3860" max="4098" width="11.42578125" style="95"/>
    <col min="4099" max="4099" width="12.7109375" style="95" customWidth="1"/>
    <col min="4100" max="4100" width="14.5703125" style="95" customWidth="1"/>
    <col min="4101" max="4101" width="10.5703125" style="95" customWidth="1"/>
    <col min="4102" max="4104" width="11.42578125" style="95"/>
    <col min="4105" max="4105" width="4.28515625" style="95" customWidth="1"/>
    <col min="4106" max="4106" width="16.28515625" style="95" customWidth="1"/>
    <col min="4107" max="4107" width="11" style="95" customWidth="1"/>
    <col min="4108" max="4108" width="14.42578125" style="95" customWidth="1"/>
    <col min="4109" max="4109" width="16.140625" style="95" customWidth="1"/>
    <col min="4110" max="4110" width="16.85546875" style="95" customWidth="1"/>
    <col min="4111" max="4111" width="12" style="95" customWidth="1"/>
    <col min="4112" max="4112" width="12.5703125" style="95" customWidth="1"/>
    <col min="4113" max="4114" width="14.42578125" style="95" customWidth="1"/>
    <col min="4115" max="4115" width="15.28515625" style="95" customWidth="1"/>
    <col min="4116" max="4354" width="11.42578125" style="95"/>
    <col min="4355" max="4355" width="12.7109375" style="95" customWidth="1"/>
    <col min="4356" max="4356" width="14.5703125" style="95" customWidth="1"/>
    <col min="4357" max="4357" width="10.5703125" style="95" customWidth="1"/>
    <col min="4358" max="4360" width="11.42578125" style="95"/>
    <col min="4361" max="4361" width="4.28515625" style="95" customWidth="1"/>
    <col min="4362" max="4362" width="16.28515625" style="95" customWidth="1"/>
    <col min="4363" max="4363" width="11" style="95" customWidth="1"/>
    <col min="4364" max="4364" width="14.42578125" style="95" customWidth="1"/>
    <col min="4365" max="4365" width="16.140625" style="95" customWidth="1"/>
    <col min="4366" max="4366" width="16.85546875" style="95" customWidth="1"/>
    <col min="4367" max="4367" width="12" style="95" customWidth="1"/>
    <col min="4368" max="4368" width="12.5703125" style="95" customWidth="1"/>
    <col min="4369" max="4370" width="14.42578125" style="95" customWidth="1"/>
    <col min="4371" max="4371" width="15.28515625" style="95" customWidth="1"/>
    <col min="4372" max="4610" width="11.42578125" style="95"/>
    <col min="4611" max="4611" width="12.7109375" style="95" customWidth="1"/>
    <col min="4612" max="4612" width="14.5703125" style="95" customWidth="1"/>
    <col min="4613" max="4613" width="10.5703125" style="95" customWidth="1"/>
    <col min="4614" max="4616" width="11.42578125" style="95"/>
    <col min="4617" max="4617" width="4.28515625" style="95" customWidth="1"/>
    <col min="4618" max="4618" width="16.28515625" style="95" customWidth="1"/>
    <col min="4619" max="4619" width="11" style="95" customWidth="1"/>
    <col min="4620" max="4620" width="14.42578125" style="95" customWidth="1"/>
    <col min="4621" max="4621" width="16.140625" style="95" customWidth="1"/>
    <col min="4622" max="4622" width="16.85546875" style="95" customWidth="1"/>
    <col min="4623" max="4623" width="12" style="95" customWidth="1"/>
    <col min="4624" max="4624" width="12.5703125" style="95" customWidth="1"/>
    <col min="4625" max="4626" width="14.42578125" style="95" customWidth="1"/>
    <col min="4627" max="4627" width="15.28515625" style="95" customWidth="1"/>
    <col min="4628" max="4866" width="11.42578125" style="95"/>
    <col min="4867" max="4867" width="12.7109375" style="95" customWidth="1"/>
    <col min="4868" max="4868" width="14.5703125" style="95" customWidth="1"/>
    <col min="4869" max="4869" width="10.5703125" style="95" customWidth="1"/>
    <col min="4870" max="4872" width="11.42578125" style="95"/>
    <col min="4873" max="4873" width="4.28515625" style="95" customWidth="1"/>
    <col min="4874" max="4874" width="16.28515625" style="95" customWidth="1"/>
    <col min="4875" max="4875" width="11" style="95" customWidth="1"/>
    <col min="4876" max="4876" width="14.42578125" style="95" customWidth="1"/>
    <col min="4877" max="4877" width="16.140625" style="95" customWidth="1"/>
    <col min="4878" max="4878" width="16.85546875" style="95" customWidth="1"/>
    <col min="4879" max="4879" width="12" style="95" customWidth="1"/>
    <col min="4880" max="4880" width="12.5703125" style="95" customWidth="1"/>
    <col min="4881" max="4882" width="14.42578125" style="95" customWidth="1"/>
    <col min="4883" max="4883" width="15.28515625" style="95" customWidth="1"/>
    <col min="4884" max="5122" width="11.42578125" style="95"/>
    <col min="5123" max="5123" width="12.7109375" style="95" customWidth="1"/>
    <col min="5124" max="5124" width="14.5703125" style="95" customWidth="1"/>
    <col min="5125" max="5125" width="10.5703125" style="95" customWidth="1"/>
    <col min="5126" max="5128" width="11.42578125" style="95"/>
    <col min="5129" max="5129" width="4.28515625" style="95" customWidth="1"/>
    <col min="5130" max="5130" width="16.28515625" style="95" customWidth="1"/>
    <col min="5131" max="5131" width="11" style="95" customWidth="1"/>
    <col min="5132" max="5132" width="14.42578125" style="95" customWidth="1"/>
    <col min="5133" max="5133" width="16.140625" style="95" customWidth="1"/>
    <col min="5134" max="5134" width="16.85546875" style="95" customWidth="1"/>
    <col min="5135" max="5135" width="12" style="95" customWidth="1"/>
    <col min="5136" max="5136" width="12.5703125" style="95" customWidth="1"/>
    <col min="5137" max="5138" width="14.42578125" style="95" customWidth="1"/>
    <col min="5139" max="5139" width="15.28515625" style="95" customWidth="1"/>
    <col min="5140" max="5378" width="11.42578125" style="95"/>
    <col min="5379" max="5379" width="12.7109375" style="95" customWidth="1"/>
    <col min="5380" max="5380" width="14.5703125" style="95" customWidth="1"/>
    <col min="5381" max="5381" width="10.5703125" style="95" customWidth="1"/>
    <col min="5382" max="5384" width="11.42578125" style="95"/>
    <col min="5385" max="5385" width="4.28515625" style="95" customWidth="1"/>
    <col min="5386" max="5386" width="16.28515625" style="95" customWidth="1"/>
    <col min="5387" max="5387" width="11" style="95" customWidth="1"/>
    <col min="5388" max="5388" width="14.42578125" style="95" customWidth="1"/>
    <col min="5389" max="5389" width="16.140625" style="95" customWidth="1"/>
    <col min="5390" max="5390" width="16.85546875" style="95" customWidth="1"/>
    <col min="5391" max="5391" width="12" style="95" customWidth="1"/>
    <col min="5392" max="5392" width="12.5703125" style="95" customWidth="1"/>
    <col min="5393" max="5394" width="14.42578125" style="95" customWidth="1"/>
    <col min="5395" max="5395" width="15.28515625" style="95" customWidth="1"/>
    <col min="5396" max="5634" width="11.42578125" style="95"/>
    <col min="5635" max="5635" width="12.7109375" style="95" customWidth="1"/>
    <col min="5636" max="5636" width="14.5703125" style="95" customWidth="1"/>
    <col min="5637" max="5637" width="10.5703125" style="95" customWidth="1"/>
    <col min="5638" max="5640" width="11.42578125" style="95"/>
    <col min="5641" max="5641" width="4.28515625" style="95" customWidth="1"/>
    <col min="5642" max="5642" width="16.28515625" style="95" customWidth="1"/>
    <col min="5643" max="5643" width="11" style="95" customWidth="1"/>
    <col min="5644" max="5644" width="14.42578125" style="95" customWidth="1"/>
    <col min="5645" max="5645" width="16.140625" style="95" customWidth="1"/>
    <col min="5646" max="5646" width="16.85546875" style="95" customWidth="1"/>
    <col min="5647" max="5647" width="12" style="95" customWidth="1"/>
    <col min="5648" max="5648" width="12.5703125" style="95" customWidth="1"/>
    <col min="5649" max="5650" width="14.42578125" style="95" customWidth="1"/>
    <col min="5651" max="5651" width="15.28515625" style="95" customWidth="1"/>
    <col min="5652" max="5890" width="11.42578125" style="95"/>
    <col min="5891" max="5891" width="12.7109375" style="95" customWidth="1"/>
    <col min="5892" max="5892" width="14.5703125" style="95" customWidth="1"/>
    <col min="5893" max="5893" width="10.5703125" style="95" customWidth="1"/>
    <col min="5894" max="5896" width="11.42578125" style="95"/>
    <col min="5897" max="5897" width="4.28515625" style="95" customWidth="1"/>
    <col min="5898" max="5898" width="16.28515625" style="95" customWidth="1"/>
    <col min="5899" max="5899" width="11" style="95" customWidth="1"/>
    <col min="5900" max="5900" width="14.42578125" style="95" customWidth="1"/>
    <col min="5901" max="5901" width="16.140625" style="95" customWidth="1"/>
    <col min="5902" max="5902" width="16.85546875" style="95" customWidth="1"/>
    <col min="5903" max="5903" width="12" style="95" customWidth="1"/>
    <col min="5904" max="5904" width="12.5703125" style="95" customWidth="1"/>
    <col min="5905" max="5906" width="14.42578125" style="95" customWidth="1"/>
    <col min="5907" max="5907" width="15.28515625" style="95" customWidth="1"/>
    <col min="5908" max="6146" width="11.42578125" style="95"/>
    <col min="6147" max="6147" width="12.7109375" style="95" customWidth="1"/>
    <col min="6148" max="6148" width="14.5703125" style="95" customWidth="1"/>
    <col min="6149" max="6149" width="10.5703125" style="95" customWidth="1"/>
    <col min="6150" max="6152" width="11.42578125" style="95"/>
    <col min="6153" max="6153" width="4.28515625" style="95" customWidth="1"/>
    <col min="6154" max="6154" width="16.28515625" style="95" customWidth="1"/>
    <col min="6155" max="6155" width="11" style="95" customWidth="1"/>
    <col min="6156" max="6156" width="14.42578125" style="95" customWidth="1"/>
    <col min="6157" max="6157" width="16.140625" style="95" customWidth="1"/>
    <col min="6158" max="6158" width="16.85546875" style="95" customWidth="1"/>
    <col min="6159" max="6159" width="12" style="95" customWidth="1"/>
    <col min="6160" max="6160" width="12.5703125" style="95" customWidth="1"/>
    <col min="6161" max="6162" width="14.42578125" style="95" customWidth="1"/>
    <col min="6163" max="6163" width="15.28515625" style="95" customWidth="1"/>
    <col min="6164" max="6402" width="11.42578125" style="95"/>
    <col min="6403" max="6403" width="12.7109375" style="95" customWidth="1"/>
    <col min="6404" max="6404" width="14.5703125" style="95" customWidth="1"/>
    <col min="6405" max="6405" width="10.5703125" style="95" customWidth="1"/>
    <col min="6406" max="6408" width="11.42578125" style="95"/>
    <col min="6409" max="6409" width="4.28515625" style="95" customWidth="1"/>
    <col min="6410" max="6410" width="16.28515625" style="95" customWidth="1"/>
    <col min="6411" max="6411" width="11" style="95" customWidth="1"/>
    <col min="6412" max="6412" width="14.42578125" style="95" customWidth="1"/>
    <col min="6413" max="6413" width="16.140625" style="95" customWidth="1"/>
    <col min="6414" max="6414" width="16.85546875" style="95" customWidth="1"/>
    <col min="6415" max="6415" width="12" style="95" customWidth="1"/>
    <col min="6416" max="6416" width="12.5703125" style="95" customWidth="1"/>
    <col min="6417" max="6418" width="14.42578125" style="95" customWidth="1"/>
    <col min="6419" max="6419" width="15.28515625" style="95" customWidth="1"/>
    <col min="6420" max="6658" width="11.42578125" style="95"/>
    <col min="6659" max="6659" width="12.7109375" style="95" customWidth="1"/>
    <col min="6660" max="6660" width="14.5703125" style="95" customWidth="1"/>
    <col min="6661" max="6661" width="10.5703125" style="95" customWidth="1"/>
    <col min="6662" max="6664" width="11.42578125" style="95"/>
    <col min="6665" max="6665" width="4.28515625" style="95" customWidth="1"/>
    <col min="6666" max="6666" width="16.28515625" style="95" customWidth="1"/>
    <col min="6667" max="6667" width="11" style="95" customWidth="1"/>
    <col min="6668" max="6668" width="14.42578125" style="95" customWidth="1"/>
    <col min="6669" max="6669" width="16.140625" style="95" customWidth="1"/>
    <col min="6670" max="6670" width="16.85546875" style="95" customWidth="1"/>
    <col min="6671" max="6671" width="12" style="95" customWidth="1"/>
    <col min="6672" max="6672" width="12.5703125" style="95" customWidth="1"/>
    <col min="6673" max="6674" width="14.42578125" style="95" customWidth="1"/>
    <col min="6675" max="6675" width="15.28515625" style="95" customWidth="1"/>
    <col min="6676" max="6914" width="11.42578125" style="95"/>
    <col min="6915" max="6915" width="12.7109375" style="95" customWidth="1"/>
    <col min="6916" max="6916" width="14.5703125" style="95" customWidth="1"/>
    <col min="6917" max="6917" width="10.5703125" style="95" customWidth="1"/>
    <col min="6918" max="6920" width="11.42578125" style="95"/>
    <col min="6921" max="6921" width="4.28515625" style="95" customWidth="1"/>
    <col min="6922" max="6922" width="16.28515625" style="95" customWidth="1"/>
    <col min="6923" max="6923" width="11" style="95" customWidth="1"/>
    <col min="6924" max="6924" width="14.42578125" style="95" customWidth="1"/>
    <col min="6925" max="6925" width="16.140625" style="95" customWidth="1"/>
    <col min="6926" max="6926" width="16.85546875" style="95" customWidth="1"/>
    <col min="6927" max="6927" width="12" style="95" customWidth="1"/>
    <col min="6928" max="6928" width="12.5703125" style="95" customWidth="1"/>
    <col min="6929" max="6930" width="14.42578125" style="95" customWidth="1"/>
    <col min="6931" max="6931" width="15.28515625" style="95" customWidth="1"/>
    <col min="6932" max="7170" width="11.42578125" style="95"/>
    <col min="7171" max="7171" width="12.7109375" style="95" customWidth="1"/>
    <col min="7172" max="7172" width="14.5703125" style="95" customWidth="1"/>
    <col min="7173" max="7173" width="10.5703125" style="95" customWidth="1"/>
    <col min="7174" max="7176" width="11.42578125" style="95"/>
    <col min="7177" max="7177" width="4.28515625" style="95" customWidth="1"/>
    <col min="7178" max="7178" width="16.28515625" style="95" customWidth="1"/>
    <col min="7179" max="7179" width="11" style="95" customWidth="1"/>
    <col min="7180" max="7180" width="14.42578125" style="95" customWidth="1"/>
    <col min="7181" max="7181" width="16.140625" style="95" customWidth="1"/>
    <col min="7182" max="7182" width="16.85546875" style="95" customWidth="1"/>
    <col min="7183" max="7183" width="12" style="95" customWidth="1"/>
    <col min="7184" max="7184" width="12.5703125" style="95" customWidth="1"/>
    <col min="7185" max="7186" width="14.42578125" style="95" customWidth="1"/>
    <col min="7187" max="7187" width="15.28515625" style="95" customWidth="1"/>
    <col min="7188" max="7426" width="11.42578125" style="95"/>
    <col min="7427" max="7427" width="12.7109375" style="95" customWidth="1"/>
    <col min="7428" max="7428" width="14.5703125" style="95" customWidth="1"/>
    <col min="7429" max="7429" width="10.5703125" style="95" customWidth="1"/>
    <col min="7430" max="7432" width="11.42578125" style="95"/>
    <col min="7433" max="7433" width="4.28515625" style="95" customWidth="1"/>
    <col min="7434" max="7434" width="16.28515625" style="95" customWidth="1"/>
    <col min="7435" max="7435" width="11" style="95" customWidth="1"/>
    <col min="7436" max="7436" width="14.42578125" style="95" customWidth="1"/>
    <col min="7437" max="7437" width="16.140625" style="95" customWidth="1"/>
    <col min="7438" max="7438" width="16.85546875" style="95" customWidth="1"/>
    <col min="7439" max="7439" width="12" style="95" customWidth="1"/>
    <col min="7440" max="7440" width="12.5703125" style="95" customWidth="1"/>
    <col min="7441" max="7442" width="14.42578125" style="95" customWidth="1"/>
    <col min="7443" max="7443" width="15.28515625" style="95" customWidth="1"/>
    <col min="7444" max="7682" width="11.42578125" style="95"/>
    <col min="7683" max="7683" width="12.7109375" style="95" customWidth="1"/>
    <col min="7684" max="7684" width="14.5703125" style="95" customWidth="1"/>
    <col min="7685" max="7685" width="10.5703125" style="95" customWidth="1"/>
    <col min="7686" max="7688" width="11.42578125" style="95"/>
    <col min="7689" max="7689" width="4.28515625" style="95" customWidth="1"/>
    <col min="7690" max="7690" width="16.28515625" style="95" customWidth="1"/>
    <col min="7691" max="7691" width="11" style="95" customWidth="1"/>
    <col min="7692" max="7692" width="14.42578125" style="95" customWidth="1"/>
    <col min="7693" max="7693" width="16.140625" style="95" customWidth="1"/>
    <col min="7694" max="7694" width="16.85546875" style="95" customWidth="1"/>
    <col min="7695" max="7695" width="12" style="95" customWidth="1"/>
    <col min="7696" max="7696" width="12.5703125" style="95" customWidth="1"/>
    <col min="7697" max="7698" width="14.42578125" style="95" customWidth="1"/>
    <col min="7699" max="7699" width="15.28515625" style="95" customWidth="1"/>
    <col min="7700" max="7938" width="11.42578125" style="95"/>
    <col min="7939" max="7939" width="12.7109375" style="95" customWidth="1"/>
    <col min="7940" max="7940" width="14.5703125" style="95" customWidth="1"/>
    <col min="7941" max="7941" width="10.5703125" style="95" customWidth="1"/>
    <col min="7942" max="7944" width="11.42578125" style="95"/>
    <col min="7945" max="7945" width="4.28515625" style="95" customWidth="1"/>
    <col min="7946" max="7946" width="16.28515625" style="95" customWidth="1"/>
    <col min="7947" max="7947" width="11" style="95" customWidth="1"/>
    <col min="7948" max="7948" width="14.42578125" style="95" customWidth="1"/>
    <col min="7949" max="7949" width="16.140625" style="95" customWidth="1"/>
    <col min="7950" max="7950" width="16.85546875" style="95" customWidth="1"/>
    <col min="7951" max="7951" width="12" style="95" customWidth="1"/>
    <col min="7952" max="7952" width="12.5703125" style="95" customWidth="1"/>
    <col min="7953" max="7954" width="14.42578125" style="95" customWidth="1"/>
    <col min="7955" max="7955" width="15.28515625" style="95" customWidth="1"/>
    <col min="7956" max="8194" width="11.42578125" style="95"/>
    <col min="8195" max="8195" width="12.7109375" style="95" customWidth="1"/>
    <col min="8196" max="8196" width="14.5703125" style="95" customWidth="1"/>
    <col min="8197" max="8197" width="10.5703125" style="95" customWidth="1"/>
    <col min="8198" max="8200" width="11.42578125" style="95"/>
    <col min="8201" max="8201" width="4.28515625" style="95" customWidth="1"/>
    <col min="8202" max="8202" width="16.28515625" style="95" customWidth="1"/>
    <col min="8203" max="8203" width="11" style="95" customWidth="1"/>
    <col min="8204" max="8204" width="14.42578125" style="95" customWidth="1"/>
    <col min="8205" max="8205" width="16.140625" style="95" customWidth="1"/>
    <col min="8206" max="8206" width="16.85546875" style="95" customWidth="1"/>
    <col min="8207" max="8207" width="12" style="95" customWidth="1"/>
    <col min="8208" max="8208" width="12.5703125" style="95" customWidth="1"/>
    <col min="8209" max="8210" width="14.42578125" style="95" customWidth="1"/>
    <col min="8211" max="8211" width="15.28515625" style="95" customWidth="1"/>
    <col min="8212" max="8450" width="11.42578125" style="95"/>
    <col min="8451" max="8451" width="12.7109375" style="95" customWidth="1"/>
    <col min="8452" max="8452" width="14.5703125" style="95" customWidth="1"/>
    <col min="8453" max="8453" width="10.5703125" style="95" customWidth="1"/>
    <col min="8454" max="8456" width="11.42578125" style="95"/>
    <col min="8457" max="8457" width="4.28515625" style="95" customWidth="1"/>
    <col min="8458" max="8458" width="16.28515625" style="95" customWidth="1"/>
    <col min="8459" max="8459" width="11" style="95" customWidth="1"/>
    <col min="8460" max="8460" width="14.42578125" style="95" customWidth="1"/>
    <col min="8461" max="8461" width="16.140625" style="95" customWidth="1"/>
    <col min="8462" max="8462" width="16.85546875" style="95" customWidth="1"/>
    <col min="8463" max="8463" width="12" style="95" customWidth="1"/>
    <col min="8464" max="8464" width="12.5703125" style="95" customWidth="1"/>
    <col min="8465" max="8466" width="14.42578125" style="95" customWidth="1"/>
    <col min="8467" max="8467" width="15.28515625" style="95" customWidth="1"/>
    <col min="8468" max="8706" width="11.42578125" style="95"/>
    <col min="8707" max="8707" width="12.7109375" style="95" customWidth="1"/>
    <col min="8708" max="8708" width="14.5703125" style="95" customWidth="1"/>
    <col min="8709" max="8709" width="10.5703125" style="95" customWidth="1"/>
    <col min="8710" max="8712" width="11.42578125" style="95"/>
    <col min="8713" max="8713" width="4.28515625" style="95" customWidth="1"/>
    <col min="8714" max="8714" width="16.28515625" style="95" customWidth="1"/>
    <col min="8715" max="8715" width="11" style="95" customWidth="1"/>
    <col min="8716" max="8716" width="14.42578125" style="95" customWidth="1"/>
    <col min="8717" max="8717" width="16.140625" style="95" customWidth="1"/>
    <col min="8718" max="8718" width="16.85546875" style="95" customWidth="1"/>
    <col min="8719" max="8719" width="12" style="95" customWidth="1"/>
    <col min="8720" max="8720" width="12.5703125" style="95" customWidth="1"/>
    <col min="8721" max="8722" width="14.42578125" style="95" customWidth="1"/>
    <col min="8723" max="8723" width="15.28515625" style="95" customWidth="1"/>
    <col min="8724" max="8962" width="11.42578125" style="95"/>
    <col min="8963" max="8963" width="12.7109375" style="95" customWidth="1"/>
    <col min="8964" max="8964" width="14.5703125" style="95" customWidth="1"/>
    <col min="8965" max="8965" width="10.5703125" style="95" customWidth="1"/>
    <col min="8966" max="8968" width="11.42578125" style="95"/>
    <col min="8969" max="8969" width="4.28515625" style="95" customWidth="1"/>
    <col min="8970" max="8970" width="16.28515625" style="95" customWidth="1"/>
    <col min="8971" max="8971" width="11" style="95" customWidth="1"/>
    <col min="8972" max="8972" width="14.42578125" style="95" customWidth="1"/>
    <col min="8973" max="8973" width="16.140625" style="95" customWidth="1"/>
    <col min="8974" max="8974" width="16.85546875" style="95" customWidth="1"/>
    <col min="8975" max="8975" width="12" style="95" customWidth="1"/>
    <col min="8976" max="8976" width="12.5703125" style="95" customWidth="1"/>
    <col min="8977" max="8978" width="14.42578125" style="95" customWidth="1"/>
    <col min="8979" max="8979" width="15.28515625" style="95" customWidth="1"/>
    <col min="8980" max="9218" width="11.42578125" style="95"/>
    <col min="9219" max="9219" width="12.7109375" style="95" customWidth="1"/>
    <col min="9220" max="9220" width="14.5703125" style="95" customWidth="1"/>
    <col min="9221" max="9221" width="10.5703125" style="95" customWidth="1"/>
    <col min="9222" max="9224" width="11.42578125" style="95"/>
    <col min="9225" max="9225" width="4.28515625" style="95" customWidth="1"/>
    <col min="9226" max="9226" width="16.28515625" style="95" customWidth="1"/>
    <col min="9227" max="9227" width="11" style="95" customWidth="1"/>
    <col min="9228" max="9228" width="14.42578125" style="95" customWidth="1"/>
    <col min="9229" max="9229" width="16.140625" style="95" customWidth="1"/>
    <col min="9230" max="9230" width="16.85546875" style="95" customWidth="1"/>
    <col min="9231" max="9231" width="12" style="95" customWidth="1"/>
    <col min="9232" max="9232" width="12.5703125" style="95" customWidth="1"/>
    <col min="9233" max="9234" width="14.42578125" style="95" customWidth="1"/>
    <col min="9235" max="9235" width="15.28515625" style="95" customWidth="1"/>
    <col min="9236" max="9474" width="11.42578125" style="95"/>
    <col min="9475" max="9475" width="12.7109375" style="95" customWidth="1"/>
    <col min="9476" max="9476" width="14.5703125" style="95" customWidth="1"/>
    <col min="9477" max="9477" width="10.5703125" style="95" customWidth="1"/>
    <col min="9478" max="9480" width="11.42578125" style="95"/>
    <col min="9481" max="9481" width="4.28515625" style="95" customWidth="1"/>
    <col min="9482" max="9482" width="16.28515625" style="95" customWidth="1"/>
    <col min="9483" max="9483" width="11" style="95" customWidth="1"/>
    <col min="9484" max="9484" width="14.42578125" style="95" customWidth="1"/>
    <col min="9485" max="9485" width="16.140625" style="95" customWidth="1"/>
    <col min="9486" max="9486" width="16.85546875" style="95" customWidth="1"/>
    <col min="9487" max="9487" width="12" style="95" customWidth="1"/>
    <col min="9488" max="9488" width="12.5703125" style="95" customWidth="1"/>
    <col min="9489" max="9490" width="14.42578125" style="95" customWidth="1"/>
    <col min="9491" max="9491" width="15.28515625" style="95" customWidth="1"/>
    <col min="9492" max="9730" width="11.42578125" style="95"/>
    <col min="9731" max="9731" width="12.7109375" style="95" customWidth="1"/>
    <col min="9732" max="9732" width="14.5703125" style="95" customWidth="1"/>
    <col min="9733" max="9733" width="10.5703125" style="95" customWidth="1"/>
    <col min="9734" max="9736" width="11.42578125" style="95"/>
    <col min="9737" max="9737" width="4.28515625" style="95" customWidth="1"/>
    <col min="9738" max="9738" width="16.28515625" style="95" customWidth="1"/>
    <col min="9739" max="9739" width="11" style="95" customWidth="1"/>
    <col min="9740" max="9740" width="14.42578125" style="95" customWidth="1"/>
    <col min="9741" max="9741" width="16.140625" style="95" customWidth="1"/>
    <col min="9742" max="9742" width="16.85546875" style="95" customWidth="1"/>
    <col min="9743" max="9743" width="12" style="95" customWidth="1"/>
    <col min="9744" max="9744" width="12.5703125" style="95" customWidth="1"/>
    <col min="9745" max="9746" width="14.42578125" style="95" customWidth="1"/>
    <col min="9747" max="9747" width="15.28515625" style="95" customWidth="1"/>
    <col min="9748" max="9986" width="11.42578125" style="95"/>
    <col min="9987" max="9987" width="12.7109375" style="95" customWidth="1"/>
    <col min="9988" max="9988" width="14.5703125" style="95" customWidth="1"/>
    <col min="9989" max="9989" width="10.5703125" style="95" customWidth="1"/>
    <col min="9990" max="9992" width="11.42578125" style="95"/>
    <col min="9993" max="9993" width="4.28515625" style="95" customWidth="1"/>
    <col min="9994" max="9994" width="16.28515625" style="95" customWidth="1"/>
    <col min="9995" max="9995" width="11" style="95" customWidth="1"/>
    <col min="9996" max="9996" width="14.42578125" style="95" customWidth="1"/>
    <col min="9997" max="9997" width="16.140625" style="95" customWidth="1"/>
    <col min="9998" max="9998" width="16.85546875" style="95" customWidth="1"/>
    <col min="9999" max="9999" width="12" style="95" customWidth="1"/>
    <col min="10000" max="10000" width="12.5703125" style="95" customWidth="1"/>
    <col min="10001" max="10002" width="14.42578125" style="95" customWidth="1"/>
    <col min="10003" max="10003" width="15.28515625" style="95" customWidth="1"/>
    <col min="10004" max="10242" width="11.42578125" style="95"/>
    <col min="10243" max="10243" width="12.7109375" style="95" customWidth="1"/>
    <col min="10244" max="10244" width="14.5703125" style="95" customWidth="1"/>
    <col min="10245" max="10245" width="10.5703125" style="95" customWidth="1"/>
    <col min="10246" max="10248" width="11.42578125" style="95"/>
    <col min="10249" max="10249" width="4.28515625" style="95" customWidth="1"/>
    <col min="10250" max="10250" width="16.28515625" style="95" customWidth="1"/>
    <col min="10251" max="10251" width="11" style="95" customWidth="1"/>
    <col min="10252" max="10252" width="14.42578125" style="95" customWidth="1"/>
    <col min="10253" max="10253" width="16.140625" style="95" customWidth="1"/>
    <col min="10254" max="10254" width="16.85546875" style="95" customWidth="1"/>
    <col min="10255" max="10255" width="12" style="95" customWidth="1"/>
    <col min="10256" max="10256" width="12.5703125" style="95" customWidth="1"/>
    <col min="10257" max="10258" width="14.42578125" style="95" customWidth="1"/>
    <col min="10259" max="10259" width="15.28515625" style="95" customWidth="1"/>
    <col min="10260" max="10498" width="11.42578125" style="95"/>
    <col min="10499" max="10499" width="12.7109375" style="95" customWidth="1"/>
    <col min="10500" max="10500" width="14.5703125" style="95" customWidth="1"/>
    <col min="10501" max="10501" width="10.5703125" style="95" customWidth="1"/>
    <col min="10502" max="10504" width="11.42578125" style="95"/>
    <col min="10505" max="10505" width="4.28515625" style="95" customWidth="1"/>
    <col min="10506" max="10506" width="16.28515625" style="95" customWidth="1"/>
    <col min="10507" max="10507" width="11" style="95" customWidth="1"/>
    <col min="10508" max="10508" width="14.42578125" style="95" customWidth="1"/>
    <col min="10509" max="10509" width="16.140625" style="95" customWidth="1"/>
    <col min="10510" max="10510" width="16.85546875" style="95" customWidth="1"/>
    <col min="10511" max="10511" width="12" style="95" customWidth="1"/>
    <col min="10512" max="10512" width="12.5703125" style="95" customWidth="1"/>
    <col min="10513" max="10514" width="14.42578125" style="95" customWidth="1"/>
    <col min="10515" max="10515" width="15.28515625" style="95" customWidth="1"/>
    <col min="10516" max="10754" width="11.42578125" style="95"/>
    <col min="10755" max="10755" width="12.7109375" style="95" customWidth="1"/>
    <col min="10756" max="10756" width="14.5703125" style="95" customWidth="1"/>
    <col min="10757" max="10757" width="10.5703125" style="95" customWidth="1"/>
    <col min="10758" max="10760" width="11.42578125" style="95"/>
    <col min="10761" max="10761" width="4.28515625" style="95" customWidth="1"/>
    <col min="10762" max="10762" width="16.28515625" style="95" customWidth="1"/>
    <col min="10763" max="10763" width="11" style="95" customWidth="1"/>
    <col min="10764" max="10764" width="14.42578125" style="95" customWidth="1"/>
    <col min="10765" max="10765" width="16.140625" style="95" customWidth="1"/>
    <col min="10766" max="10766" width="16.85546875" style="95" customWidth="1"/>
    <col min="10767" max="10767" width="12" style="95" customWidth="1"/>
    <col min="10768" max="10768" width="12.5703125" style="95" customWidth="1"/>
    <col min="10769" max="10770" width="14.42578125" style="95" customWidth="1"/>
    <col min="10771" max="10771" width="15.28515625" style="95" customWidth="1"/>
    <col min="10772" max="11010" width="11.42578125" style="95"/>
    <col min="11011" max="11011" width="12.7109375" style="95" customWidth="1"/>
    <col min="11012" max="11012" width="14.5703125" style="95" customWidth="1"/>
    <col min="11013" max="11013" width="10.5703125" style="95" customWidth="1"/>
    <col min="11014" max="11016" width="11.42578125" style="95"/>
    <col min="11017" max="11017" width="4.28515625" style="95" customWidth="1"/>
    <col min="11018" max="11018" width="16.28515625" style="95" customWidth="1"/>
    <col min="11019" max="11019" width="11" style="95" customWidth="1"/>
    <col min="11020" max="11020" width="14.42578125" style="95" customWidth="1"/>
    <col min="11021" max="11021" width="16.140625" style="95" customWidth="1"/>
    <col min="11022" max="11022" width="16.85546875" style="95" customWidth="1"/>
    <col min="11023" max="11023" width="12" style="95" customWidth="1"/>
    <col min="11024" max="11024" width="12.5703125" style="95" customWidth="1"/>
    <col min="11025" max="11026" width="14.42578125" style="95" customWidth="1"/>
    <col min="11027" max="11027" width="15.28515625" style="95" customWidth="1"/>
    <col min="11028" max="11266" width="11.42578125" style="95"/>
    <col min="11267" max="11267" width="12.7109375" style="95" customWidth="1"/>
    <col min="11268" max="11268" width="14.5703125" style="95" customWidth="1"/>
    <col min="11269" max="11269" width="10.5703125" style="95" customWidth="1"/>
    <col min="11270" max="11272" width="11.42578125" style="95"/>
    <col min="11273" max="11273" width="4.28515625" style="95" customWidth="1"/>
    <col min="11274" max="11274" width="16.28515625" style="95" customWidth="1"/>
    <col min="11275" max="11275" width="11" style="95" customWidth="1"/>
    <col min="11276" max="11276" width="14.42578125" style="95" customWidth="1"/>
    <col min="11277" max="11277" width="16.140625" style="95" customWidth="1"/>
    <col min="11278" max="11278" width="16.85546875" style="95" customWidth="1"/>
    <col min="11279" max="11279" width="12" style="95" customWidth="1"/>
    <col min="11280" max="11280" width="12.5703125" style="95" customWidth="1"/>
    <col min="11281" max="11282" width="14.42578125" style="95" customWidth="1"/>
    <col min="11283" max="11283" width="15.28515625" style="95" customWidth="1"/>
    <col min="11284" max="11522" width="11.42578125" style="95"/>
    <col min="11523" max="11523" width="12.7109375" style="95" customWidth="1"/>
    <col min="11524" max="11524" width="14.5703125" style="95" customWidth="1"/>
    <col min="11525" max="11525" width="10.5703125" style="95" customWidth="1"/>
    <col min="11526" max="11528" width="11.42578125" style="95"/>
    <col min="11529" max="11529" width="4.28515625" style="95" customWidth="1"/>
    <col min="11530" max="11530" width="16.28515625" style="95" customWidth="1"/>
    <col min="11531" max="11531" width="11" style="95" customWidth="1"/>
    <col min="11532" max="11532" width="14.42578125" style="95" customWidth="1"/>
    <col min="11533" max="11533" width="16.140625" style="95" customWidth="1"/>
    <col min="11534" max="11534" width="16.85546875" style="95" customWidth="1"/>
    <col min="11535" max="11535" width="12" style="95" customWidth="1"/>
    <col min="11536" max="11536" width="12.5703125" style="95" customWidth="1"/>
    <col min="11537" max="11538" width="14.42578125" style="95" customWidth="1"/>
    <col min="11539" max="11539" width="15.28515625" style="95" customWidth="1"/>
    <col min="11540" max="11778" width="11.42578125" style="95"/>
    <col min="11779" max="11779" width="12.7109375" style="95" customWidth="1"/>
    <col min="11780" max="11780" width="14.5703125" style="95" customWidth="1"/>
    <col min="11781" max="11781" width="10.5703125" style="95" customWidth="1"/>
    <col min="11782" max="11784" width="11.42578125" style="95"/>
    <col min="11785" max="11785" width="4.28515625" style="95" customWidth="1"/>
    <col min="11786" max="11786" width="16.28515625" style="95" customWidth="1"/>
    <col min="11787" max="11787" width="11" style="95" customWidth="1"/>
    <col min="11788" max="11788" width="14.42578125" style="95" customWidth="1"/>
    <col min="11789" max="11789" width="16.140625" style="95" customWidth="1"/>
    <col min="11790" max="11790" width="16.85546875" style="95" customWidth="1"/>
    <col min="11791" max="11791" width="12" style="95" customWidth="1"/>
    <col min="11792" max="11792" width="12.5703125" style="95" customWidth="1"/>
    <col min="11793" max="11794" width="14.42578125" style="95" customWidth="1"/>
    <col min="11795" max="11795" width="15.28515625" style="95" customWidth="1"/>
    <col min="11796" max="12034" width="11.42578125" style="95"/>
    <col min="12035" max="12035" width="12.7109375" style="95" customWidth="1"/>
    <col min="12036" max="12036" width="14.5703125" style="95" customWidth="1"/>
    <col min="12037" max="12037" width="10.5703125" style="95" customWidth="1"/>
    <col min="12038" max="12040" width="11.42578125" style="95"/>
    <col min="12041" max="12041" width="4.28515625" style="95" customWidth="1"/>
    <col min="12042" max="12042" width="16.28515625" style="95" customWidth="1"/>
    <col min="12043" max="12043" width="11" style="95" customWidth="1"/>
    <col min="12044" max="12044" width="14.42578125" style="95" customWidth="1"/>
    <col min="12045" max="12045" width="16.140625" style="95" customWidth="1"/>
    <col min="12046" max="12046" width="16.85546875" style="95" customWidth="1"/>
    <col min="12047" max="12047" width="12" style="95" customWidth="1"/>
    <col min="12048" max="12048" width="12.5703125" style="95" customWidth="1"/>
    <col min="12049" max="12050" width="14.42578125" style="95" customWidth="1"/>
    <col min="12051" max="12051" width="15.28515625" style="95" customWidth="1"/>
    <col min="12052" max="12290" width="11.42578125" style="95"/>
    <col min="12291" max="12291" width="12.7109375" style="95" customWidth="1"/>
    <col min="12292" max="12292" width="14.5703125" style="95" customWidth="1"/>
    <col min="12293" max="12293" width="10.5703125" style="95" customWidth="1"/>
    <col min="12294" max="12296" width="11.42578125" style="95"/>
    <col min="12297" max="12297" width="4.28515625" style="95" customWidth="1"/>
    <col min="12298" max="12298" width="16.28515625" style="95" customWidth="1"/>
    <col min="12299" max="12299" width="11" style="95" customWidth="1"/>
    <col min="12300" max="12300" width="14.42578125" style="95" customWidth="1"/>
    <col min="12301" max="12301" width="16.140625" style="95" customWidth="1"/>
    <col min="12302" max="12302" width="16.85546875" style="95" customWidth="1"/>
    <col min="12303" max="12303" width="12" style="95" customWidth="1"/>
    <col min="12304" max="12304" width="12.5703125" style="95" customWidth="1"/>
    <col min="12305" max="12306" width="14.42578125" style="95" customWidth="1"/>
    <col min="12307" max="12307" width="15.28515625" style="95" customWidth="1"/>
    <col min="12308" max="12546" width="11.42578125" style="95"/>
    <col min="12547" max="12547" width="12.7109375" style="95" customWidth="1"/>
    <col min="12548" max="12548" width="14.5703125" style="95" customWidth="1"/>
    <col min="12549" max="12549" width="10.5703125" style="95" customWidth="1"/>
    <col min="12550" max="12552" width="11.42578125" style="95"/>
    <col min="12553" max="12553" width="4.28515625" style="95" customWidth="1"/>
    <col min="12554" max="12554" width="16.28515625" style="95" customWidth="1"/>
    <col min="12555" max="12555" width="11" style="95" customWidth="1"/>
    <col min="12556" max="12556" width="14.42578125" style="95" customWidth="1"/>
    <col min="12557" max="12557" width="16.140625" style="95" customWidth="1"/>
    <col min="12558" max="12558" width="16.85546875" style="95" customWidth="1"/>
    <col min="12559" max="12559" width="12" style="95" customWidth="1"/>
    <col min="12560" max="12560" width="12.5703125" style="95" customWidth="1"/>
    <col min="12561" max="12562" width="14.42578125" style="95" customWidth="1"/>
    <col min="12563" max="12563" width="15.28515625" style="95" customWidth="1"/>
    <col min="12564" max="12802" width="11.42578125" style="95"/>
    <col min="12803" max="12803" width="12.7109375" style="95" customWidth="1"/>
    <col min="12804" max="12804" width="14.5703125" style="95" customWidth="1"/>
    <col min="12805" max="12805" width="10.5703125" style="95" customWidth="1"/>
    <col min="12806" max="12808" width="11.42578125" style="95"/>
    <col min="12809" max="12809" width="4.28515625" style="95" customWidth="1"/>
    <col min="12810" max="12810" width="16.28515625" style="95" customWidth="1"/>
    <col min="12811" max="12811" width="11" style="95" customWidth="1"/>
    <col min="12812" max="12812" width="14.42578125" style="95" customWidth="1"/>
    <col min="12813" max="12813" width="16.140625" style="95" customWidth="1"/>
    <col min="12814" max="12814" width="16.85546875" style="95" customWidth="1"/>
    <col min="12815" max="12815" width="12" style="95" customWidth="1"/>
    <col min="12816" max="12816" width="12.5703125" style="95" customWidth="1"/>
    <col min="12817" max="12818" width="14.42578125" style="95" customWidth="1"/>
    <col min="12819" max="12819" width="15.28515625" style="95" customWidth="1"/>
    <col min="12820" max="13058" width="11.42578125" style="95"/>
    <col min="13059" max="13059" width="12.7109375" style="95" customWidth="1"/>
    <col min="13060" max="13060" width="14.5703125" style="95" customWidth="1"/>
    <col min="13061" max="13061" width="10.5703125" style="95" customWidth="1"/>
    <col min="13062" max="13064" width="11.42578125" style="95"/>
    <col min="13065" max="13065" width="4.28515625" style="95" customWidth="1"/>
    <col min="13066" max="13066" width="16.28515625" style="95" customWidth="1"/>
    <col min="13067" max="13067" width="11" style="95" customWidth="1"/>
    <col min="13068" max="13068" width="14.42578125" style="95" customWidth="1"/>
    <col min="13069" max="13069" width="16.140625" style="95" customWidth="1"/>
    <col min="13070" max="13070" width="16.85546875" style="95" customWidth="1"/>
    <col min="13071" max="13071" width="12" style="95" customWidth="1"/>
    <col min="13072" max="13072" width="12.5703125" style="95" customWidth="1"/>
    <col min="13073" max="13074" width="14.42578125" style="95" customWidth="1"/>
    <col min="13075" max="13075" width="15.28515625" style="95" customWidth="1"/>
    <col min="13076" max="13314" width="11.42578125" style="95"/>
    <col min="13315" max="13315" width="12.7109375" style="95" customWidth="1"/>
    <col min="13316" max="13316" width="14.5703125" style="95" customWidth="1"/>
    <col min="13317" max="13317" width="10.5703125" style="95" customWidth="1"/>
    <col min="13318" max="13320" width="11.42578125" style="95"/>
    <col min="13321" max="13321" width="4.28515625" style="95" customWidth="1"/>
    <col min="13322" max="13322" width="16.28515625" style="95" customWidth="1"/>
    <col min="13323" max="13323" width="11" style="95" customWidth="1"/>
    <col min="13324" max="13324" width="14.42578125" style="95" customWidth="1"/>
    <col min="13325" max="13325" width="16.140625" style="95" customWidth="1"/>
    <col min="13326" max="13326" width="16.85546875" style="95" customWidth="1"/>
    <col min="13327" max="13327" width="12" style="95" customWidth="1"/>
    <col min="13328" max="13328" width="12.5703125" style="95" customWidth="1"/>
    <col min="13329" max="13330" width="14.42578125" style="95" customWidth="1"/>
    <col min="13331" max="13331" width="15.28515625" style="95" customWidth="1"/>
    <col min="13332" max="13570" width="11.42578125" style="95"/>
    <col min="13571" max="13571" width="12.7109375" style="95" customWidth="1"/>
    <col min="13572" max="13572" width="14.5703125" style="95" customWidth="1"/>
    <col min="13573" max="13573" width="10.5703125" style="95" customWidth="1"/>
    <col min="13574" max="13576" width="11.42578125" style="95"/>
    <col min="13577" max="13577" width="4.28515625" style="95" customWidth="1"/>
    <col min="13578" max="13578" width="16.28515625" style="95" customWidth="1"/>
    <col min="13579" max="13579" width="11" style="95" customWidth="1"/>
    <col min="13580" max="13580" width="14.42578125" style="95" customWidth="1"/>
    <col min="13581" max="13581" width="16.140625" style="95" customWidth="1"/>
    <col min="13582" max="13582" width="16.85546875" style="95" customWidth="1"/>
    <col min="13583" max="13583" width="12" style="95" customWidth="1"/>
    <col min="13584" max="13584" width="12.5703125" style="95" customWidth="1"/>
    <col min="13585" max="13586" width="14.42578125" style="95" customWidth="1"/>
    <col min="13587" max="13587" width="15.28515625" style="95" customWidth="1"/>
    <col min="13588" max="13826" width="11.42578125" style="95"/>
    <col min="13827" max="13827" width="12.7109375" style="95" customWidth="1"/>
    <col min="13828" max="13828" width="14.5703125" style="95" customWidth="1"/>
    <col min="13829" max="13829" width="10.5703125" style="95" customWidth="1"/>
    <col min="13830" max="13832" width="11.42578125" style="95"/>
    <col min="13833" max="13833" width="4.28515625" style="95" customWidth="1"/>
    <col min="13834" max="13834" width="16.28515625" style="95" customWidth="1"/>
    <col min="13835" max="13835" width="11" style="95" customWidth="1"/>
    <col min="13836" max="13836" width="14.42578125" style="95" customWidth="1"/>
    <col min="13837" max="13837" width="16.140625" style="95" customWidth="1"/>
    <col min="13838" max="13838" width="16.85546875" style="95" customWidth="1"/>
    <col min="13839" max="13839" width="12" style="95" customWidth="1"/>
    <col min="13840" max="13840" width="12.5703125" style="95" customWidth="1"/>
    <col min="13841" max="13842" width="14.42578125" style="95" customWidth="1"/>
    <col min="13843" max="13843" width="15.28515625" style="95" customWidth="1"/>
    <col min="13844" max="14082" width="11.42578125" style="95"/>
    <col min="14083" max="14083" width="12.7109375" style="95" customWidth="1"/>
    <col min="14084" max="14084" width="14.5703125" style="95" customWidth="1"/>
    <col min="14085" max="14085" width="10.5703125" style="95" customWidth="1"/>
    <col min="14086" max="14088" width="11.42578125" style="95"/>
    <col min="14089" max="14089" width="4.28515625" style="95" customWidth="1"/>
    <col min="14090" max="14090" width="16.28515625" style="95" customWidth="1"/>
    <col min="14091" max="14091" width="11" style="95" customWidth="1"/>
    <col min="14092" max="14092" width="14.42578125" style="95" customWidth="1"/>
    <col min="14093" max="14093" width="16.140625" style="95" customWidth="1"/>
    <col min="14094" max="14094" width="16.85546875" style="95" customWidth="1"/>
    <col min="14095" max="14095" width="12" style="95" customWidth="1"/>
    <col min="14096" max="14096" width="12.5703125" style="95" customWidth="1"/>
    <col min="14097" max="14098" width="14.42578125" style="95" customWidth="1"/>
    <col min="14099" max="14099" width="15.28515625" style="95" customWidth="1"/>
    <col min="14100" max="14338" width="11.42578125" style="95"/>
    <col min="14339" max="14339" width="12.7109375" style="95" customWidth="1"/>
    <col min="14340" max="14340" width="14.5703125" style="95" customWidth="1"/>
    <col min="14341" max="14341" width="10.5703125" style="95" customWidth="1"/>
    <col min="14342" max="14344" width="11.42578125" style="95"/>
    <col min="14345" max="14345" width="4.28515625" style="95" customWidth="1"/>
    <col min="14346" max="14346" width="16.28515625" style="95" customWidth="1"/>
    <col min="14347" max="14347" width="11" style="95" customWidth="1"/>
    <col min="14348" max="14348" width="14.42578125" style="95" customWidth="1"/>
    <col min="14349" max="14349" width="16.140625" style="95" customWidth="1"/>
    <col min="14350" max="14350" width="16.85546875" style="95" customWidth="1"/>
    <col min="14351" max="14351" width="12" style="95" customWidth="1"/>
    <col min="14352" max="14352" width="12.5703125" style="95" customWidth="1"/>
    <col min="14353" max="14354" width="14.42578125" style="95" customWidth="1"/>
    <col min="14355" max="14355" width="15.28515625" style="95" customWidth="1"/>
    <col min="14356" max="14594" width="11.42578125" style="95"/>
    <col min="14595" max="14595" width="12.7109375" style="95" customWidth="1"/>
    <col min="14596" max="14596" width="14.5703125" style="95" customWidth="1"/>
    <col min="14597" max="14597" width="10.5703125" style="95" customWidth="1"/>
    <col min="14598" max="14600" width="11.42578125" style="95"/>
    <col min="14601" max="14601" width="4.28515625" style="95" customWidth="1"/>
    <col min="14602" max="14602" width="16.28515625" style="95" customWidth="1"/>
    <col min="14603" max="14603" width="11" style="95" customWidth="1"/>
    <col min="14604" max="14604" width="14.42578125" style="95" customWidth="1"/>
    <col min="14605" max="14605" width="16.140625" style="95" customWidth="1"/>
    <col min="14606" max="14606" width="16.85546875" style="95" customWidth="1"/>
    <col min="14607" max="14607" width="12" style="95" customWidth="1"/>
    <col min="14608" max="14608" width="12.5703125" style="95" customWidth="1"/>
    <col min="14609" max="14610" width="14.42578125" style="95" customWidth="1"/>
    <col min="14611" max="14611" width="15.28515625" style="95" customWidth="1"/>
    <col min="14612" max="14850" width="11.42578125" style="95"/>
    <col min="14851" max="14851" width="12.7109375" style="95" customWidth="1"/>
    <col min="14852" max="14852" width="14.5703125" style="95" customWidth="1"/>
    <col min="14853" max="14853" width="10.5703125" style="95" customWidth="1"/>
    <col min="14854" max="14856" width="11.42578125" style="95"/>
    <col min="14857" max="14857" width="4.28515625" style="95" customWidth="1"/>
    <col min="14858" max="14858" width="16.28515625" style="95" customWidth="1"/>
    <col min="14859" max="14859" width="11" style="95" customWidth="1"/>
    <col min="14860" max="14860" width="14.42578125" style="95" customWidth="1"/>
    <col min="14861" max="14861" width="16.140625" style="95" customWidth="1"/>
    <col min="14862" max="14862" width="16.85546875" style="95" customWidth="1"/>
    <col min="14863" max="14863" width="12" style="95" customWidth="1"/>
    <col min="14864" max="14864" width="12.5703125" style="95" customWidth="1"/>
    <col min="14865" max="14866" width="14.42578125" style="95" customWidth="1"/>
    <col min="14867" max="14867" width="15.28515625" style="95" customWidth="1"/>
    <col min="14868" max="15106" width="11.42578125" style="95"/>
    <col min="15107" max="15107" width="12.7109375" style="95" customWidth="1"/>
    <col min="15108" max="15108" width="14.5703125" style="95" customWidth="1"/>
    <col min="15109" max="15109" width="10.5703125" style="95" customWidth="1"/>
    <col min="15110" max="15112" width="11.42578125" style="95"/>
    <col min="15113" max="15113" width="4.28515625" style="95" customWidth="1"/>
    <col min="15114" max="15114" width="16.28515625" style="95" customWidth="1"/>
    <col min="15115" max="15115" width="11" style="95" customWidth="1"/>
    <col min="15116" max="15116" width="14.42578125" style="95" customWidth="1"/>
    <col min="15117" max="15117" width="16.140625" style="95" customWidth="1"/>
    <col min="15118" max="15118" width="16.85546875" style="95" customWidth="1"/>
    <col min="15119" max="15119" width="12" style="95" customWidth="1"/>
    <col min="15120" max="15120" width="12.5703125" style="95" customWidth="1"/>
    <col min="15121" max="15122" width="14.42578125" style="95" customWidth="1"/>
    <col min="15123" max="15123" width="15.28515625" style="95" customWidth="1"/>
    <col min="15124" max="15362" width="11.42578125" style="95"/>
    <col min="15363" max="15363" width="12.7109375" style="95" customWidth="1"/>
    <col min="15364" max="15364" width="14.5703125" style="95" customWidth="1"/>
    <col min="15365" max="15365" width="10.5703125" style="95" customWidth="1"/>
    <col min="15366" max="15368" width="11.42578125" style="95"/>
    <col min="15369" max="15369" width="4.28515625" style="95" customWidth="1"/>
    <col min="15370" max="15370" width="16.28515625" style="95" customWidth="1"/>
    <col min="15371" max="15371" width="11" style="95" customWidth="1"/>
    <col min="15372" max="15372" width="14.42578125" style="95" customWidth="1"/>
    <col min="15373" max="15373" width="16.140625" style="95" customWidth="1"/>
    <col min="15374" max="15374" width="16.85546875" style="95" customWidth="1"/>
    <col min="15375" max="15375" width="12" style="95" customWidth="1"/>
    <col min="15376" max="15376" width="12.5703125" style="95" customWidth="1"/>
    <col min="15377" max="15378" width="14.42578125" style="95" customWidth="1"/>
    <col min="15379" max="15379" width="15.28515625" style="95" customWidth="1"/>
    <col min="15380" max="15618" width="11.42578125" style="95"/>
    <col min="15619" max="15619" width="12.7109375" style="95" customWidth="1"/>
    <col min="15620" max="15620" width="14.5703125" style="95" customWidth="1"/>
    <col min="15621" max="15621" width="10.5703125" style="95" customWidth="1"/>
    <col min="15622" max="15624" width="11.42578125" style="95"/>
    <col min="15625" max="15625" width="4.28515625" style="95" customWidth="1"/>
    <col min="15626" max="15626" width="16.28515625" style="95" customWidth="1"/>
    <col min="15627" max="15627" width="11" style="95" customWidth="1"/>
    <col min="15628" max="15628" width="14.42578125" style="95" customWidth="1"/>
    <col min="15629" max="15629" width="16.140625" style="95" customWidth="1"/>
    <col min="15630" max="15630" width="16.85546875" style="95" customWidth="1"/>
    <col min="15631" max="15631" width="12" style="95" customWidth="1"/>
    <col min="15632" max="15632" width="12.5703125" style="95" customWidth="1"/>
    <col min="15633" max="15634" width="14.42578125" style="95" customWidth="1"/>
    <col min="15635" max="15635" width="15.28515625" style="95" customWidth="1"/>
    <col min="15636" max="15874" width="11.42578125" style="95"/>
    <col min="15875" max="15875" width="12.7109375" style="95" customWidth="1"/>
    <col min="15876" max="15876" width="14.5703125" style="95" customWidth="1"/>
    <col min="15877" max="15877" width="10.5703125" style="95" customWidth="1"/>
    <col min="15878" max="15880" width="11.42578125" style="95"/>
    <col min="15881" max="15881" width="4.28515625" style="95" customWidth="1"/>
    <col min="15882" max="15882" width="16.28515625" style="95" customWidth="1"/>
    <col min="15883" max="15883" width="11" style="95" customWidth="1"/>
    <col min="15884" max="15884" width="14.42578125" style="95" customWidth="1"/>
    <col min="15885" max="15885" width="16.140625" style="95" customWidth="1"/>
    <col min="15886" max="15886" width="16.85546875" style="95" customWidth="1"/>
    <col min="15887" max="15887" width="12" style="95" customWidth="1"/>
    <col min="15888" max="15888" width="12.5703125" style="95" customWidth="1"/>
    <col min="15889" max="15890" width="14.42578125" style="95" customWidth="1"/>
    <col min="15891" max="15891" width="15.28515625" style="95" customWidth="1"/>
    <col min="15892" max="16130" width="11.42578125" style="95"/>
    <col min="16131" max="16131" width="12.7109375" style="95" customWidth="1"/>
    <col min="16132" max="16132" width="14.5703125" style="95" customWidth="1"/>
    <col min="16133" max="16133" width="10.5703125" style="95" customWidth="1"/>
    <col min="16134" max="16136" width="11.42578125" style="95"/>
    <col min="16137" max="16137" width="4.28515625" style="95" customWidth="1"/>
    <col min="16138" max="16138" width="16.28515625" style="95" customWidth="1"/>
    <col min="16139" max="16139" width="11" style="95" customWidth="1"/>
    <col min="16140" max="16140" width="14.42578125" style="95" customWidth="1"/>
    <col min="16141" max="16141" width="16.140625" style="95" customWidth="1"/>
    <col min="16142" max="16142" width="16.85546875" style="95" customWidth="1"/>
    <col min="16143" max="16143" width="12" style="95" customWidth="1"/>
    <col min="16144" max="16144" width="12.5703125" style="95" customWidth="1"/>
    <col min="16145" max="16146" width="14.42578125" style="95" customWidth="1"/>
    <col min="16147" max="16147" width="15.28515625" style="95" customWidth="1"/>
    <col min="16148" max="16384" width="11.42578125" style="95"/>
  </cols>
  <sheetData>
    <row r="1" spans="1:22" ht="15.75" thickBot="1" x14ac:dyDescent="0.3"/>
    <row r="2" spans="1:22" ht="36" customHeight="1" thickBot="1" x14ac:dyDescent="0.3">
      <c r="A2" s="34" t="s">
        <v>18</v>
      </c>
      <c r="B2" s="34" t="s">
        <v>105</v>
      </c>
      <c r="C2" s="116" t="s">
        <v>106</v>
      </c>
      <c r="D2" s="160" t="s">
        <v>107</v>
      </c>
      <c r="E2" s="161"/>
      <c r="F2" s="161"/>
      <c r="G2" s="34" t="s">
        <v>124</v>
      </c>
      <c r="H2" s="125" t="s">
        <v>9</v>
      </c>
      <c r="I2" s="125" t="s">
        <v>125</v>
      </c>
      <c r="J2" s="125" t="s">
        <v>123</v>
      </c>
      <c r="K2" s="34" t="s">
        <v>108</v>
      </c>
      <c r="L2" s="117" t="s">
        <v>109</v>
      </c>
      <c r="M2" s="35" t="s">
        <v>110</v>
      </c>
      <c r="N2" s="34" t="s">
        <v>111</v>
      </c>
      <c r="O2" s="117" t="s">
        <v>112</v>
      </c>
      <c r="P2" s="34" t="s">
        <v>113</v>
      </c>
      <c r="Q2" s="34" t="s">
        <v>122</v>
      </c>
      <c r="R2" s="34" t="s">
        <v>136</v>
      </c>
      <c r="S2" s="34" t="s">
        <v>114</v>
      </c>
      <c r="T2" s="34" t="s">
        <v>115</v>
      </c>
      <c r="U2" s="34" t="s">
        <v>116</v>
      </c>
      <c r="V2" s="127"/>
    </row>
    <row r="3" spans="1:22" s="40" customFormat="1" ht="50.25" hidden="1" customHeight="1" x14ac:dyDescent="0.25">
      <c r="A3" s="49"/>
      <c r="B3" s="50"/>
      <c r="C3" s="56"/>
      <c r="D3" s="118"/>
      <c r="E3" s="119"/>
      <c r="F3" s="119"/>
      <c r="G3" s="122"/>
      <c r="H3" s="94"/>
      <c r="I3" s="55"/>
      <c r="J3" s="122"/>
      <c r="K3" s="122"/>
      <c r="L3" s="122"/>
      <c r="M3" s="52"/>
      <c r="N3" s="93"/>
      <c r="O3" s="52"/>
      <c r="P3" s="52"/>
      <c r="Q3" s="52"/>
      <c r="R3" s="52"/>
      <c r="S3" s="52"/>
      <c r="T3" s="79"/>
      <c r="U3" s="80"/>
      <c r="V3" s="39"/>
    </row>
    <row r="4" spans="1:22" s="38" customFormat="1" ht="21" customHeight="1" x14ac:dyDescent="0.25">
      <c r="A4" s="41"/>
      <c r="B4" s="42"/>
      <c r="C4" s="43"/>
      <c r="D4" s="155" t="s">
        <v>132</v>
      </c>
      <c r="E4" s="156"/>
      <c r="F4" s="165"/>
      <c r="G4" s="44"/>
      <c r="H4" s="44"/>
      <c r="I4" s="121"/>
      <c r="J4" s="44"/>
      <c r="K4" s="45"/>
      <c r="L4" s="45"/>
      <c r="M4" s="46"/>
      <c r="N4" s="46"/>
      <c r="O4" s="46"/>
      <c r="P4" s="46"/>
      <c r="Q4" s="46"/>
      <c r="R4" s="46"/>
      <c r="S4" s="46"/>
      <c r="T4" s="47"/>
      <c r="U4" s="48"/>
      <c r="V4" s="39"/>
    </row>
    <row r="5" spans="1:22" s="40" customFormat="1" ht="50.25" customHeight="1" x14ac:dyDescent="0.25">
      <c r="A5" s="49"/>
      <c r="B5" s="50" t="s">
        <v>121</v>
      </c>
      <c r="C5" s="56">
        <v>1</v>
      </c>
      <c r="D5" s="151" t="s">
        <v>156</v>
      </c>
      <c r="E5" s="152"/>
      <c r="F5" s="162"/>
      <c r="G5" s="122" t="s">
        <v>117</v>
      </c>
      <c r="H5" s="122" t="s">
        <v>117</v>
      </c>
      <c r="I5" s="122" t="s">
        <v>117</v>
      </c>
      <c r="J5" s="122" t="s">
        <v>117</v>
      </c>
      <c r="K5" s="122">
        <v>2022</v>
      </c>
      <c r="L5" s="122" t="s">
        <v>153</v>
      </c>
      <c r="M5" s="52">
        <f>+O5</f>
        <v>699671.72</v>
      </c>
      <c r="N5" s="93">
        <v>0</v>
      </c>
      <c r="O5" s="52">
        <v>699671.72</v>
      </c>
      <c r="P5" s="52">
        <v>0</v>
      </c>
      <c r="Q5" s="52">
        <v>0</v>
      </c>
      <c r="R5" s="52">
        <v>0</v>
      </c>
      <c r="S5" s="52">
        <v>0</v>
      </c>
      <c r="T5" s="79" t="s">
        <v>117</v>
      </c>
      <c r="U5" s="80" t="s">
        <v>117</v>
      </c>
      <c r="V5" s="39"/>
    </row>
    <row r="6" spans="1:22" s="40" customFormat="1" ht="50.25" hidden="1" customHeight="1" x14ac:dyDescent="0.25">
      <c r="A6" s="49"/>
      <c r="B6" s="50"/>
      <c r="C6" s="56"/>
      <c r="D6" s="158"/>
      <c r="E6" s="159"/>
      <c r="F6" s="167"/>
      <c r="G6" s="122"/>
      <c r="H6" s="94"/>
      <c r="I6" s="55"/>
      <c r="J6" s="122"/>
      <c r="K6" s="122"/>
      <c r="L6" s="122"/>
      <c r="M6" s="52"/>
      <c r="N6" s="93"/>
      <c r="O6" s="52"/>
      <c r="P6" s="52"/>
      <c r="Q6" s="52"/>
      <c r="R6" s="52"/>
      <c r="S6" s="52"/>
      <c r="T6" s="79"/>
      <c r="U6" s="80"/>
      <c r="V6" s="39"/>
    </row>
    <row r="7" spans="1:22" s="38" customFormat="1" ht="30.75" customHeight="1" x14ac:dyDescent="0.25">
      <c r="A7" s="41"/>
      <c r="B7" s="42"/>
      <c r="C7" s="43"/>
      <c r="D7" s="155" t="s">
        <v>135</v>
      </c>
      <c r="E7" s="156"/>
      <c r="F7" s="165"/>
      <c r="G7" s="44"/>
      <c r="H7" s="44"/>
      <c r="I7" s="121"/>
      <c r="J7" s="44"/>
      <c r="K7" s="45"/>
      <c r="L7" s="45"/>
      <c r="M7" s="46"/>
      <c r="N7" s="46"/>
      <c r="O7" s="46"/>
      <c r="P7" s="46"/>
      <c r="Q7" s="46"/>
      <c r="R7" s="46"/>
      <c r="S7" s="46"/>
      <c r="T7" s="47"/>
      <c r="U7" s="48"/>
      <c r="V7" s="39"/>
    </row>
    <row r="8" spans="1:22" s="38" customFormat="1" ht="52.5" customHeight="1" x14ac:dyDescent="0.25">
      <c r="A8" s="130" t="s">
        <v>130</v>
      </c>
      <c r="B8" s="131" t="s">
        <v>121</v>
      </c>
      <c r="C8" s="132">
        <v>2</v>
      </c>
      <c r="D8" s="166" t="s">
        <v>154</v>
      </c>
      <c r="E8" s="163"/>
      <c r="F8" s="164"/>
      <c r="G8" s="133" t="s">
        <v>117</v>
      </c>
      <c r="H8" s="133" t="s">
        <v>117</v>
      </c>
      <c r="I8" s="133" t="s">
        <v>117</v>
      </c>
      <c r="J8" s="133" t="s">
        <v>117</v>
      </c>
      <c r="K8" s="133">
        <v>2021</v>
      </c>
      <c r="L8" s="133" t="s">
        <v>33</v>
      </c>
      <c r="M8" s="134">
        <f>+O8</f>
        <v>900000</v>
      </c>
      <c r="N8" s="93">
        <v>0</v>
      </c>
      <c r="O8" s="134">
        <v>900000</v>
      </c>
      <c r="P8" s="134">
        <v>0</v>
      </c>
      <c r="Q8" s="134">
        <v>0</v>
      </c>
      <c r="R8" s="134">
        <v>0</v>
      </c>
      <c r="S8" s="134">
        <v>0</v>
      </c>
      <c r="T8" s="135" t="s">
        <v>117</v>
      </c>
      <c r="U8" s="136" t="s">
        <v>117</v>
      </c>
      <c r="V8" s="39"/>
    </row>
    <row r="9" spans="1:22" s="38" customFormat="1" ht="54.75" customHeight="1" x14ac:dyDescent="0.25">
      <c r="A9" s="49"/>
      <c r="B9" s="50" t="s">
        <v>121</v>
      </c>
      <c r="C9" s="56">
        <v>3</v>
      </c>
      <c r="D9" s="151" t="s">
        <v>155</v>
      </c>
      <c r="E9" s="152"/>
      <c r="F9" s="162"/>
      <c r="G9" s="122" t="s">
        <v>117</v>
      </c>
      <c r="H9" s="122" t="s">
        <v>117</v>
      </c>
      <c r="I9" s="122" t="s">
        <v>117</v>
      </c>
      <c r="J9" s="122" t="s">
        <v>117</v>
      </c>
      <c r="K9" s="122">
        <v>2022</v>
      </c>
      <c r="L9" s="122" t="s">
        <v>153</v>
      </c>
      <c r="M9" s="52">
        <f>+O9</f>
        <v>1000000</v>
      </c>
      <c r="N9" s="93">
        <v>0</v>
      </c>
      <c r="O9" s="52">
        <v>1000000</v>
      </c>
      <c r="P9" s="52">
        <v>0</v>
      </c>
      <c r="Q9" s="52">
        <v>0</v>
      </c>
      <c r="R9" s="52">
        <v>0</v>
      </c>
      <c r="S9" s="52">
        <v>0</v>
      </c>
      <c r="T9" s="79" t="s">
        <v>117</v>
      </c>
      <c r="U9" s="80" t="s">
        <v>117</v>
      </c>
      <c r="V9" s="39"/>
    </row>
    <row r="10" spans="1:22" s="38" customFormat="1" ht="52.5" customHeight="1" x14ac:dyDescent="0.25">
      <c r="A10" s="128"/>
      <c r="B10" s="123" t="s">
        <v>121</v>
      </c>
      <c r="C10" s="123">
        <v>4</v>
      </c>
      <c r="D10" s="151" t="s">
        <v>157</v>
      </c>
      <c r="E10" s="152"/>
      <c r="F10" s="162"/>
      <c r="G10" s="122" t="s">
        <v>117</v>
      </c>
      <c r="H10" s="122" t="s">
        <v>117</v>
      </c>
      <c r="I10" s="122" t="s">
        <v>117</v>
      </c>
      <c r="J10" s="122" t="s">
        <v>117</v>
      </c>
      <c r="K10" s="122">
        <v>2022</v>
      </c>
      <c r="L10" s="122" t="s">
        <v>153</v>
      </c>
      <c r="M10" s="52">
        <f>+O10</f>
        <v>1300000</v>
      </c>
      <c r="N10" s="93">
        <v>0</v>
      </c>
      <c r="O10" s="52">
        <v>1300000</v>
      </c>
      <c r="P10" s="52">
        <v>0</v>
      </c>
      <c r="Q10" s="52">
        <v>0</v>
      </c>
      <c r="R10" s="52">
        <v>0</v>
      </c>
      <c r="S10" s="52">
        <v>0</v>
      </c>
      <c r="T10" s="124" t="s">
        <v>117</v>
      </c>
      <c r="U10" s="129" t="s">
        <v>117</v>
      </c>
      <c r="V10" s="39"/>
    </row>
    <row r="11" spans="1:22" ht="15.75" customHeight="1" thickBot="1" x14ac:dyDescent="0.3">
      <c r="A11" s="59"/>
      <c r="B11" s="60"/>
      <c r="C11" s="60"/>
      <c r="D11" s="61" t="s">
        <v>118</v>
      </c>
      <c r="E11" s="153" t="s">
        <v>119</v>
      </c>
      <c r="F11" s="153"/>
      <c r="G11" s="153"/>
      <c r="H11" s="153"/>
      <c r="I11" s="153"/>
      <c r="J11" s="153"/>
      <c r="K11" s="154"/>
      <c r="L11" s="120"/>
      <c r="M11" s="62">
        <f>SUM(M3:M10)</f>
        <v>3899671.7199999997</v>
      </c>
      <c r="N11" s="62">
        <f>SUM(N3:N10)</f>
        <v>0</v>
      </c>
      <c r="O11" s="62">
        <f>SUM(O3:O10)</f>
        <v>3899671.7199999997</v>
      </c>
      <c r="P11" s="62">
        <f>SUM(P5:P10)</f>
        <v>0</v>
      </c>
      <c r="Q11" s="62">
        <f>SUM(Q5:Q10)</f>
        <v>0</v>
      </c>
      <c r="R11" s="62">
        <f>SUM(R5:R10)</f>
        <v>0</v>
      </c>
      <c r="S11" s="62">
        <f>SUM(S5:S10)</f>
        <v>0</v>
      </c>
      <c r="T11" s="57"/>
      <c r="U11" s="63"/>
    </row>
    <row r="12" spans="1:22" ht="15.75" thickBot="1" x14ac:dyDescent="0.3">
      <c r="A12" s="64"/>
      <c r="B12" s="65"/>
      <c r="C12" s="65"/>
      <c r="D12" s="66"/>
      <c r="E12" s="66"/>
      <c r="F12" s="66"/>
      <c r="G12" s="66"/>
      <c r="H12" s="66"/>
      <c r="I12" s="66"/>
      <c r="J12" s="65"/>
      <c r="K12" s="66"/>
      <c r="L12" s="66"/>
      <c r="M12" s="67"/>
      <c r="N12" s="67"/>
      <c r="O12" s="67"/>
      <c r="P12" s="67"/>
      <c r="Q12" s="68"/>
      <c r="R12" s="68"/>
      <c r="S12" s="68"/>
      <c r="T12" s="69"/>
      <c r="U12" s="70"/>
    </row>
    <row r="13" spans="1:22" x14ac:dyDescent="0.25">
      <c r="A13" s="71"/>
      <c r="B13" s="72"/>
      <c r="C13" s="72"/>
      <c r="D13" s="73"/>
      <c r="E13" s="73"/>
      <c r="F13" s="73"/>
      <c r="G13" s="73"/>
      <c r="H13" s="73"/>
      <c r="I13" s="73"/>
      <c r="J13" s="72"/>
      <c r="K13" s="73"/>
      <c r="L13" s="73"/>
      <c r="M13" s="74"/>
      <c r="N13" s="74"/>
      <c r="O13" s="74"/>
      <c r="P13" s="74"/>
      <c r="Q13" s="75"/>
      <c r="R13" s="75"/>
      <c r="S13" s="75"/>
      <c r="T13" s="76"/>
    </row>
    <row r="14" spans="1:22" x14ac:dyDescent="0.25">
      <c r="A14" s="71"/>
      <c r="B14" s="72"/>
      <c r="C14" s="72"/>
      <c r="D14" s="73"/>
      <c r="E14" s="73"/>
      <c r="F14" s="73"/>
      <c r="G14" s="73"/>
      <c r="H14" s="73"/>
      <c r="I14" s="73"/>
      <c r="J14" s="72"/>
      <c r="K14" s="73"/>
      <c r="L14" s="73"/>
      <c r="M14" s="74"/>
      <c r="N14" s="74">
        <v>3599671.72</v>
      </c>
      <c r="O14" s="74"/>
      <c r="P14" s="74"/>
      <c r="Q14" s="75"/>
      <c r="R14" s="75"/>
      <c r="S14" s="75"/>
      <c r="T14" s="76"/>
    </row>
    <row r="15" spans="1:22" x14ac:dyDescent="0.25">
      <c r="A15" s="71"/>
      <c r="B15" s="72"/>
      <c r="C15" s="72"/>
      <c r="D15" s="73"/>
      <c r="E15" s="73"/>
      <c r="F15" s="73"/>
      <c r="G15" s="73"/>
      <c r="H15" s="73"/>
      <c r="I15" s="73"/>
      <c r="J15" s="72"/>
      <c r="K15" s="73"/>
      <c r="L15" s="73"/>
      <c r="M15" s="74"/>
      <c r="N15" s="74"/>
      <c r="O15" s="74">
        <f>+O11-N14</f>
        <v>299999.99999999953</v>
      </c>
      <c r="P15" s="74"/>
      <c r="Q15" s="75"/>
      <c r="R15" s="75"/>
      <c r="S15" s="75"/>
      <c r="T15" s="76"/>
    </row>
    <row r="16" spans="1:22" x14ac:dyDescent="0.25">
      <c r="A16" s="71"/>
      <c r="B16" s="72"/>
      <c r="C16" s="72"/>
      <c r="D16" s="73"/>
      <c r="E16" s="73"/>
      <c r="F16" s="73"/>
      <c r="G16" s="73"/>
      <c r="H16" s="73"/>
      <c r="I16" s="73"/>
      <c r="J16" s="72"/>
      <c r="K16" s="73"/>
      <c r="L16" s="73"/>
      <c r="M16" s="74"/>
      <c r="N16" s="74"/>
      <c r="O16" s="74"/>
      <c r="P16" s="74"/>
      <c r="Q16" s="75"/>
      <c r="R16" s="75"/>
      <c r="S16" s="75"/>
      <c r="T16" s="76"/>
    </row>
    <row r="17" spans="1:20" x14ac:dyDescent="0.25">
      <c r="A17" s="71"/>
      <c r="B17" s="72"/>
      <c r="C17" s="72"/>
      <c r="D17" s="73"/>
      <c r="E17" s="73"/>
      <c r="F17" s="73"/>
      <c r="G17" s="73"/>
      <c r="H17" s="73"/>
      <c r="I17" s="73"/>
      <c r="J17" s="72"/>
      <c r="K17" s="73"/>
      <c r="L17" s="73"/>
      <c r="M17" s="74"/>
      <c r="N17" s="74"/>
      <c r="O17" s="74"/>
      <c r="P17" s="74"/>
      <c r="Q17" s="75"/>
      <c r="R17" s="75"/>
      <c r="S17" s="75"/>
      <c r="T17" s="76"/>
    </row>
    <row r="18" spans="1:20" x14ac:dyDescent="0.25">
      <c r="A18" s="71"/>
      <c r="B18" s="72"/>
      <c r="C18" s="72"/>
      <c r="D18" s="73"/>
      <c r="E18" s="73"/>
      <c r="F18" s="73"/>
      <c r="G18" s="73"/>
      <c r="H18" s="73"/>
      <c r="I18" s="73"/>
      <c r="J18" s="72"/>
      <c r="K18" s="73"/>
      <c r="L18" s="73"/>
      <c r="M18" s="74"/>
      <c r="N18" s="74"/>
      <c r="O18" s="74"/>
      <c r="P18" s="74"/>
      <c r="Q18" s="75"/>
      <c r="R18" s="75"/>
      <c r="S18" s="75"/>
      <c r="T18" s="76"/>
    </row>
    <row r="19" spans="1:20" x14ac:dyDescent="0.25">
      <c r="A19" s="71"/>
      <c r="B19" s="72"/>
      <c r="C19" s="72"/>
      <c r="D19" s="73"/>
      <c r="E19" s="73"/>
      <c r="F19" s="73"/>
      <c r="G19" s="73"/>
      <c r="H19" s="73"/>
      <c r="I19" s="73"/>
      <c r="J19" s="72"/>
      <c r="K19" s="73"/>
      <c r="L19" s="73"/>
      <c r="M19" s="74"/>
      <c r="N19" s="74" t="s">
        <v>130</v>
      </c>
      <c r="O19" s="74"/>
      <c r="P19" s="74"/>
      <c r="Q19" s="75"/>
      <c r="R19" s="75"/>
      <c r="S19" s="75"/>
      <c r="T19" s="76"/>
    </row>
    <row r="20" spans="1:20" x14ac:dyDescent="0.25">
      <c r="A20" s="71"/>
      <c r="B20" s="72"/>
      <c r="C20" s="72"/>
      <c r="D20" s="73"/>
      <c r="E20" s="73"/>
      <c r="F20" s="73"/>
      <c r="G20" s="73"/>
      <c r="H20" s="73"/>
      <c r="I20" s="73"/>
      <c r="J20" s="72"/>
      <c r="K20" s="73"/>
      <c r="L20" s="73"/>
      <c r="M20" s="74"/>
      <c r="N20" s="74"/>
      <c r="O20" s="74"/>
      <c r="P20" s="74"/>
      <c r="Q20" s="75"/>
      <c r="R20" s="75"/>
      <c r="S20" s="75"/>
      <c r="T20" s="76"/>
    </row>
    <row r="21" spans="1:20" x14ac:dyDescent="0.25">
      <c r="A21" s="71"/>
      <c r="B21" s="72"/>
      <c r="C21" s="72"/>
      <c r="D21" s="73"/>
      <c r="E21" s="73"/>
      <c r="F21" s="73"/>
      <c r="G21" s="73"/>
      <c r="H21" s="73"/>
      <c r="I21" s="73"/>
      <c r="J21" s="72"/>
      <c r="K21" s="73"/>
      <c r="L21" s="73"/>
      <c r="M21" s="74"/>
      <c r="N21" s="74"/>
      <c r="O21" s="74"/>
      <c r="P21" s="74"/>
      <c r="Q21" s="75"/>
      <c r="R21" s="75"/>
      <c r="S21" s="75"/>
      <c r="T21" s="76"/>
    </row>
    <row r="22" spans="1:20" x14ac:dyDescent="0.25">
      <c r="A22" s="71"/>
      <c r="B22" s="72"/>
      <c r="C22" s="72"/>
      <c r="D22" s="73"/>
      <c r="E22" s="73"/>
      <c r="F22" s="73"/>
      <c r="G22" s="73"/>
      <c r="H22" s="73"/>
      <c r="I22" s="73"/>
      <c r="J22" s="72"/>
      <c r="K22" s="73"/>
      <c r="L22" s="73"/>
      <c r="M22" s="74"/>
      <c r="N22" s="74"/>
      <c r="O22" s="74"/>
      <c r="P22" s="74"/>
      <c r="Q22" s="75"/>
      <c r="R22" s="75"/>
      <c r="S22" s="75"/>
      <c r="T22" s="76"/>
    </row>
    <row r="23" spans="1:20" x14ac:dyDescent="0.25">
      <c r="A23" s="71"/>
      <c r="B23" s="72"/>
      <c r="C23" s="72"/>
      <c r="D23" s="73"/>
      <c r="E23" s="73"/>
      <c r="F23" s="73"/>
      <c r="G23" s="73"/>
      <c r="H23" s="73"/>
      <c r="I23" s="73"/>
      <c r="J23" s="72"/>
      <c r="K23" s="73"/>
      <c r="L23" s="73"/>
      <c r="M23" s="74"/>
      <c r="N23" s="74"/>
      <c r="O23" s="74"/>
      <c r="P23" s="74"/>
      <c r="Q23" s="75"/>
      <c r="R23" s="75"/>
      <c r="S23" s="75"/>
      <c r="T23" s="76"/>
    </row>
    <row r="24" spans="1:20" x14ac:dyDescent="0.25">
      <c r="A24" s="71"/>
      <c r="B24" s="72"/>
      <c r="C24" s="72"/>
      <c r="D24" s="73"/>
      <c r="E24" s="73"/>
      <c r="F24" s="73"/>
      <c r="G24" s="73"/>
      <c r="H24" s="73"/>
      <c r="I24" s="73"/>
      <c r="J24" s="72"/>
      <c r="K24" s="73"/>
      <c r="L24" s="73"/>
      <c r="M24" s="74"/>
      <c r="N24" s="126"/>
      <c r="O24" s="74"/>
      <c r="P24" s="74"/>
      <c r="Q24" s="75"/>
      <c r="R24" s="75"/>
      <c r="S24" s="75"/>
      <c r="T24" s="76"/>
    </row>
    <row r="25" spans="1:20" x14ac:dyDescent="0.25">
      <c r="A25" s="71"/>
      <c r="B25" s="72"/>
      <c r="C25" s="72"/>
      <c r="D25" s="73"/>
      <c r="E25" s="73"/>
      <c r="F25" s="73"/>
      <c r="G25" s="73"/>
      <c r="H25" s="73"/>
      <c r="I25" s="73"/>
      <c r="J25" s="72"/>
      <c r="K25" s="73"/>
      <c r="L25" s="73"/>
      <c r="M25" s="74"/>
      <c r="N25" s="74"/>
      <c r="O25" s="74"/>
      <c r="P25" s="74"/>
      <c r="Q25" s="75"/>
      <c r="R25" s="75"/>
      <c r="S25" s="75"/>
      <c r="T25" s="76"/>
    </row>
    <row r="26" spans="1:20" x14ac:dyDescent="0.25">
      <c r="A26" s="71"/>
      <c r="B26" s="72"/>
      <c r="C26" s="72"/>
      <c r="D26" s="73"/>
      <c r="E26" s="73"/>
      <c r="F26" s="73"/>
      <c r="G26" s="73"/>
      <c r="H26" s="73"/>
      <c r="I26" s="73"/>
      <c r="J26" s="72"/>
      <c r="K26" s="73"/>
      <c r="L26" s="73"/>
      <c r="M26" s="74"/>
      <c r="N26" s="74"/>
      <c r="O26" s="74"/>
      <c r="P26" s="74"/>
      <c r="Q26" s="75"/>
      <c r="R26" s="75"/>
      <c r="S26" s="75"/>
      <c r="T26" s="76"/>
    </row>
    <row r="27" spans="1:20" x14ac:dyDescent="0.25">
      <c r="A27" s="71"/>
      <c r="B27" s="72"/>
      <c r="C27" s="72"/>
      <c r="D27" s="73"/>
      <c r="E27" s="73"/>
      <c r="F27" s="73"/>
      <c r="G27" s="73"/>
      <c r="H27" s="73"/>
      <c r="I27" s="73"/>
      <c r="J27" s="72"/>
      <c r="K27" s="73"/>
      <c r="L27" s="73"/>
      <c r="M27" s="74"/>
      <c r="N27" s="74"/>
      <c r="O27" s="74"/>
      <c r="P27" s="74"/>
      <c r="Q27" s="75"/>
      <c r="R27" s="75"/>
      <c r="S27" s="75"/>
      <c r="T27" s="76"/>
    </row>
    <row r="28" spans="1:20" x14ac:dyDescent="0.25">
      <c r="A28" s="71"/>
      <c r="B28" s="77"/>
      <c r="C28" s="77"/>
      <c r="D28" s="73"/>
      <c r="E28" s="73"/>
      <c r="F28" s="73"/>
      <c r="G28" s="73"/>
      <c r="H28" s="73"/>
      <c r="I28" s="73"/>
      <c r="J28" s="72"/>
      <c r="K28" s="73"/>
      <c r="L28" s="73"/>
      <c r="M28" s="77"/>
      <c r="N28" s="73"/>
      <c r="O28" s="74"/>
      <c r="P28" s="74"/>
      <c r="Q28" s="77"/>
      <c r="R28" s="77"/>
      <c r="S28" s="73"/>
      <c r="T28" s="76"/>
    </row>
    <row r="29" spans="1:20" x14ac:dyDescent="0.25">
      <c r="T29" s="76"/>
    </row>
    <row r="33" spans="17:17" x14ac:dyDescent="0.25">
      <c r="Q33" s="95" t="s">
        <v>120</v>
      </c>
    </row>
  </sheetData>
  <mergeCells count="9">
    <mergeCell ref="E11:K11"/>
    <mergeCell ref="D9:F9"/>
    <mergeCell ref="D10:F10"/>
    <mergeCell ref="D5:F5"/>
    <mergeCell ref="D2:F2"/>
    <mergeCell ref="D4:F4"/>
    <mergeCell ref="D8:F8"/>
    <mergeCell ref="D6:F6"/>
    <mergeCell ref="D7:F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Header xml:space="preserve">&amp;L&amp;"-,Negrita"&amp;16MUNICIPIO DE ALVARO OBREGON&amp;C&amp;"-,Negrita"&amp;20Fondo de Aportaciones para el 
Fortalecimiento de los Municipios y de las Demarcaciones Territoriales del Distrito Federal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8"/>
  <sheetViews>
    <sheetView topLeftCell="A4" zoomScale="130" zoomScaleNormal="130" workbookViewId="0">
      <selection activeCell="C27" sqref="C27"/>
    </sheetView>
  </sheetViews>
  <sheetFormatPr baseColWidth="10" defaultRowHeight="15" x14ac:dyDescent="0.25"/>
  <cols>
    <col min="1" max="1" width="6.28515625" customWidth="1"/>
    <col min="2" max="2" width="15.85546875" style="26" customWidth="1"/>
    <col min="3" max="3" width="37.42578125" style="27" customWidth="1"/>
  </cols>
  <sheetData>
    <row r="1" spans="2:3" ht="18.75" x14ac:dyDescent="0.3">
      <c r="B1" s="168" t="s">
        <v>39</v>
      </c>
      <c r="C1" s="168"/>
    </row>
    <row r="2" spans="2:3" x14ac:dyDescent="0.25">
      <c r="B2" s="29" t="s">
        <v>103</v>
      </c>
      <c r="C2" s="29" t="s">
        <v>104</v>
      </c>
    </row>
    <row r="3" spans="2:3" x14ac:dyDescent="0.25">
      <c r="B3" s="26">
        <v>58920</v>
      </c>
      <c r="C3" s="28" t="s">
        <v>67</v>
      </c>
    </row>
    <row r="4" spans="2:3" x14ac:dyDescent="0.25">
      <c r="B4" s="26">
        <v>58920</v>
      </c>
      <c r="C4" s="28" t="s">
        <v>68</v>
      </c>
    </row>
    <row r="5" spans="2:3" x14ac:dyDescent="0.25">
      <c r="B5" s="26">
        <v>58920</v>
      </c>
      <c r="C5" s="28" t="s">
        <v>69</v>
      </c>
    </row>
    <row r="6" spans="2:3" x14ac:dyDescent="0.25">
      <c r="B6" s="26">
        <v>58920</v>
      </c>
      <c r="C6" s="28" t="s">
        <v>70</v>
      </c>
    </row>
    <row r="7" spans="2:3" x14ac:dyDescent="0.25">
      <c r="B7" s="26">
        <v>58920</v>
      </c>
      <c r="C7" s="28" t="s">
        <v>71</v>
      </c>
    </row>
    <row r="8" spans="2:3" x14ac:dyDescent="0.25">
      <c r="B8" s="26">
        <v>58920</v>
      </c>
      <c r="C8" s="28" t="s">
        <v>72</v>
      </c>
    </row>
    <row r="9" spans="2:3" x14ac:dyDescent="0.25">
      <c r="B9" s="26">
        <v>58923</v>
      </c>
      <c r="C9" s="28" t="s">
        <v>73</v>
      </c>
    </row>
    <row r="10" spans="2:3" x14ac:dyDescent="0.25">
      <c r="B10" s="26">
        <v>58923</v>
      </c>
      <c r="C10" s="28" t="s">
        <v>74</v>
      </c>
    </row>
    <row r="11" spans="2:3" ht="27" x14ac:dyDescent="0.25">
      <c r="B11" s="26">
        <v>58923</v>
      </c>
      <c r="C11" s="28" t="s">
        <v>75</v>
      </c>
    </row>
    <row r="12" spans="2:3" x14ac:dyDescent="0.25">
      <c r="B12" s="26">
        <v>58923</v>
      </c>
      <c r="C12" s="28" t="s">
        <v>76</v>
      </c>
    </row>
    <row r="13" spans="2:3" ht="27" x14ac:dyDescent="0.25">
      <c r="B13" s="26">
        <v>58923</v>
      </c>
      <c r="C13" s="28" t="s">
        <v>77</v>
      </c>
    </row>
    <row r="14" spans="2:3" ht="27" x14ac:dyDescent="0.25">
      <c r="B14" s="26">
        <v>58923</v>
      </c>
      <c r="C14" s="28" t="s">
        <v>78</v>
      </c>
    </row>
    <row r="15" spans="2:3" ht="20.25" customHeight="1" x14ac:dyDescent="0.25">
      <c r="B15" s="26">
        <v>58923</v>
      </c>
      <c r="C15" s="28" t="s">
        <v>79</v>
      </c>
    </row>
    <row r="16" spans="2:3" x14ac:dyDescent="0.25">
      <c r="B16" s="26">
        <v>58923</v>
      </c>
      <c r="C16" s="28" t="s">
        <v>80</v>
      </c>
    </row>
    <row r="17" spans="2:3" x14ac:dyDescent="0.25">
      <c r="B17" s="26">
        <v>58923</v>
      </c>
      <c r="C17" s="28" t="s">
        <v>81</v>
      </c>
    </row>
    <row r="18" spans="2:3" x14ac:dyDescent="0.25">
      <c r="B18" s="26">
        <v>58923</v>
      </c>
      <c r="C18" s="28" t="s">
        <v>82</v>
      </c>
    </row>
    <row r="19" spans="2:3" ht="18.75" customHeight="1" x14ac:dyDescent="0.25">
      <c r="B19" s="26">
        <v>58923</v>
      </c>
      <c r="C19" s="28" t="s">
        <v>83</v>
      </c>
    </row>
    <row r="20" spans="2:3" x14ac:dyDescent="0.25">
      <c r="B20" s="26">
        <v>58923</v>
      </c>
      <c r="C20" s="28" t="s">
        <v>84</v>
      </c>
    </row>
    <row r="21" spans="2:3" x14ac:dyDescent="0.25">
      <c r="B21" s="26">
        <v>58923</v>
      </c>
      <c r="C21" s="28" t="s">
        <v>85</v>
      </c>
    </row>
    <row r="22" spans="2:3" x14ac:dyDescent="0.25">
      <c r="B22" s="26">
        <v>58924</v>
      </c>
      <c r="C22" s="28" t="s">
        <v>89</v>
      </c>
    </row>
    <row r="23" spans="2:3" ht="27" x14ac:dyDescent="0.25">
      <c r="B23" s="26">
        <v>58924</v>
      </c>
      <c r="C23" s="28" t="s">
        <v>88</v>
      </c>
    </row>
    <row r="24" spans="2:3" x14ac:dyDescent="0.25">
      <c r="B24" s="26">
        <v>58924</v>
      </c>
      <c r="C24" s="28" t="s">
        <v>87</v>
      </c>
    </row>
    <row r="25" spans="2:3" x14ac:dyDescent="0.25">
      <c r="B25" s="26">
        <v>58924</v>
      </c>
      <c r="C25" s="28" t="s">
        <v>86</v>
      </c>
    </row>
    <row r="26" spans="2:3" x14ac:dyDescent="0.25">
      <c r="B26" s="26">
        <v>58925</v>
      </c>
      <c r="C26" s="28" t="s">
        <v>93</v>
      </c>
    </row>
    <row r="27" spans="2:3" ht="18" customHeight="1" x14ac:dyDescent="0.25">
      <c r="B27" s="26">
        <v>58925</v>
      </c>
      <c r="C27" s="28" t="s">
        <v>92</v>
      </c>
    </row>
    <row r="28" spans="2:3" x14ac:dyDescent="0.25">
      <c r="B28" s="26">
        <v>58925</v>
      </c>
      <c r="C28" s="28" t="s">
        <v>91</v>
      </c>
    </row>
    <row r="29" spans="2:3" ht="18" customHeight="1" x14ac:dyDescent="0.25">
      <c r="B29" s="26">
        <v>58925</v>
      </c>
      <c r="C29" s="28" t="s">
        <v>90</v>
      </c>
    </row>
    <row r="30" spans="2:3" x14ac:dyDescent="0.25">
      <c r="B30" s="26">
        <v>58926</v>
      </c>
      <c r="C30" s="28" t="s">
        <v>94</v>
      </c>
    </row>
    <row r="31" spans="2:3" x14ac:dyDescent="0.25">
      <c r="B31" s="26">
        <v>58926</v>
      </c>
      <c r="C31" s="28" t="s">
        <v>95</v>
      </c>
    </row>
    <row r="32" spans="2:3" x14ac:dyDescent="0.25">
      <c r="B32" s="26">
        <v>58927</v>
      </c>
      <c r="C32" s="28" t="s">
        <v>96</v>
      </c>
    </row>
    <row r="33" spans="2:3" ht="18" customHeight="1" x14ac:dyDescent="0.25">
      <c r="B33" s="26">
        <v>58927</v>
      </c>
      <c r="C33" s="28" t="s">
        <v>97</v>
      </c>
    </row>
    <row r="34" spans="2:3" ht="15" customHeight="1" x14ac:dyDescent="0.25">
      <c r="B34" s="26">
        <v>58928</v>
      </c>
      <c r="C34" s="28" t="s">
        <v>98</v>
      </c>
    </row>
    <row r="35" spans="2:3" x14ac:dyDescent="0.25">
      <c r="B35" s="26">
        <v>58928</v>
      </c>
      <c r="C35" s="28" t="s">
        <v>99</v>
      </c>
    </row>
    <row r="36" spans="2:3" x14ac:dyDescent="0.25">
      <c r="B36" s="26">
        <v>58928</v>
      </c>
      <c r="C36" s="28" t="s">
        <v>100</v>
      </c>
    </row>
    <row r="37" spans="2:3" x14ac:dyDescent="0.25">
      <c r="B37" s="26">
        <v>58928</v>
      </c>
      <c r="C37" s="28" t="s">
        <v>101</v>
      </c>
    </row>
    <row r="38" spans="2:3" x14ac:dyDescent="0.25">
      <c r="B38" s="26">
        <v>58928</v>
      </c>
      <c r="C38" s="28" t="s">
        <v>102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Hoja1</vt:lpstr>
      <vt:lpstr>POA</vt:lpstr>
      <vt:lpstr>POA 2022</vt:lpstr>
      <vt:lpstr>POA 2022 FONDO IV</vt:lpstr>
      <vt:lpstr>localidades</vt:lpstr>
      <vt:lpstr>Hoja1!Área_de_impresión</vt:lpstr>
      <vt:lpstr>'POA 2022'!Área_de_impresión</vt:lpstr>
      <vt:lpstr>'POA 2022 FONDO IV'!Área_de_impresión</vt:lpstr>
      <vt:lpstr>'POA 2022'!Títulos_a_imprimir</vt:lpstr>
      <vt:lpstr>'POA 2022 FONDO IV'!Títulos_a_imprimir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HP</cp:lastModifiedBy>
  <cp:lastPrinted>2022-05-09T18:54:59Z</cp:lastPrinted>
  <dcterms:created xsi:type="dcterms:W3CDTF">2021-12-08T22:29:33Z</dcterms:created>
  <dcterms:modified xsi:type="dcterms:W3CDTF">2022-06-28T14:44:45Z</dcterms:modified>
</cp:coreProperties>
</file>